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35" yWindow="-105" windowWidth="13665" windowHeight="12510"/>
  </bookViews>
  <sheets>
    <sheet name="01.09.2022" sheetId="8" r:id="rId1"/>
  </sheets>
  <calcPr calcId="145621"/>
</workbook>
</file>

<file path=xl/calcChain.xml><?xml version="1.0" encoding="utf-8"?>
<calcChain xmlns="http://schemas.openxmlformats.org/spreadsheetml/2006/main">
  <c r="C16" i="8" l="1"/>
  <c r="C37" i="8"/>
  <c r="D37" i="8" s="1"/>
  <c r="C36" i="8"/>
  <c r="B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C28" i="8"/>
  <c r="D27" i="8"/>
  <c r="E26" i="8"/>
  <c r="D26" i="8"/>
  <c r="D25" i="8"/>
  <c r="E24" i="8"/>
  <c r="D24" i="8"/>
  <c r="B23" i="8"/>
  <c r="D23" i="8" s="1"/>
  <c r="E22" i="8"/>
  <c r="D22" i="8"/>
  <c r="E21" i="8"/>
  <c r="D21" i="8"/>
  <c r="E20" i="8"/>
  <c r="D20" i="8"/>
  <c r="E19" i="8"/>
  <c r="D19" i="8"/>
  <c r="E18" i="8"/>
  <c r="B18" i="8"/>
  <c r="D18" i="8" s="1"/>
  <c r="E17" i="8"/>
  <c r="D17" i="8"/>
  <c r="E16" i="8"/>
  <c r="B16" i="8"/>
  <c r="B28" i="8" s="1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D7" i="8"/>
  <c r="E6" i="8"/>
  <c r="D6" i="8"/>
  <c r="E5" i="8"/>
  <c r="D5" i="8"/>
  <c r="B38" i="8" l="1"/>
  <c r="D36" i="8"/>
  <c r="D28" i="8"/>
  <c r="D16" i="8"/>
  <c r="E23" i="8"/>
  <c r="E28" i="8"/>
  <c r="E36" i="8"/>
  <c r="C38" i="8"/>
  <c r="D38" i="8" l="1"/>
  <c r="E38" i="8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<sst xmlns="http://schemas.openxmlformats.org/spreadsheetml/2006/main" count="43" uniqueCount="43">
  <si>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</si>
  <si>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</si>
  <si>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</si>
  <si>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</si>
  <si>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</si>
  <si>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</si>
  <si>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</si>
  <si>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</si>
  <si>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</si>
  <si>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</si>
  <si>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</si>
  <si>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</si>
  <si>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</si>
  <si>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</si>
  <si>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</si>
  <si>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</si>
  <si>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</si>
  <si>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</si>
  <si>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</si>
  <si>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</si>
  <si>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</si>
  <si>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</si>
  <si>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</si>
  <si>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</si>
  <si>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</si>
  <si>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</si>
  <si>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</si>
  <si>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</si>
  <si>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</si>
  <si>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</si>
  <si>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</si>
  <si>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</si>
  <si>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</si>
  <si>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</si>
  <si>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</si>
  <si>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</si>
  <si>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</si>
  <si>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</si>
  <si>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</si>
  <si>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Инициативные платежи</t>
  </si>
  <si>
    <t>Дотации на поддержку мер по обеспечению сбалансированности бюджетов</t>
  </si>
  <si>
    <t>Четина Е.В.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</si>
  <si>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01.09.2022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</si>
</sst>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,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"/>
      <family val="1"/>
    </font>
    <font>
      <sz val="12"/>
      <color rgb="FF000000"/>
      <name val="Times"/>
      <family val="1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5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7" fillId="0" borderId="1" xfId="2" applyNumberFormat="1" applyFont="1" applyFill="1" applyBorder="1" applyAlignment="1">
      <alignment horizontal="left" vertical="top" wrapText="1" readingOrder="1"/>
    </xf>
    <xf numFmtId="164" fontId="3" fillId="0" borderId="3" xfId="1" applyNumberFormat="1" applyFont="1" applyBorder="1" applyAlignment="1">
      <alignment horizontal="center" vertical="center" readingOrder="1"/>
    </xf>
    <xf numFmtId="164" fontId="3" fillId="0" borderId="1" xfId="1" applyNumberFormat="1" applyFont="1" applyBorder="1" applyAlignment="1">
      <alignment horizontal="center" vertical="center" readingOrder="1"/>
    </xf>
    <xf numFmtId="164" fontId="3" fillId="0" borderId="2" xfId="1" applyNumberFormat="1" applyFont="1" applyBorder="1" applyAlignment="1">
      <alignment horizontal="center" vertical="center" readingOrder="1"/>
    </xf>
    <xf numFmtId="0" fontId="7" fillId="2" borderId="1" xfId="2" applyNumberFormat="1" applyFont="1" applyFill="1" applyBorder="1" applyAlignment="1">
      <alignment horizontal="left" vertical="top" wrapText="1" readingOrder="1"/>
    </xf>
    <xf numFmtId="0" fontId="7" fillId="0" borderId="2" xfId="2" applyNumberFormat="1" applyFont="1" applyFill="1" applyBorder="1" applyAlignment="1">
      <alignment horizontal="left" vertical="top" wrapText="1" readingOrder="1"/>
    </xf>
    <xf numFmtId="0" fontId="7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8" fillId="0" borderId="5" xfId="2" applyNumberFormat="1" applyFont="1" applyFill="1" applyBorder="1" applyAlignment="1">
      <alignment horizontal="left" vertical="top" wrapText="1" readingOrder="1"/>
    </xf>
    <xf numFmtId="0" fontId="7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readingOrder="1"/>
    </xf>
    <xf numFmtId="165" fontId="8" fillId="0" borderId="6" xfId="2" applyNumberFormat="1" applyFont="1" applyFill="1" applyBorder="1" applyAlignment="1">
      <alignment horizontal="center" vertical="center" wrapText="1" readingOrder="1"/>
    </xf>
    <xf numFmtId="165" fontId="2" fillId="0" borderId="6" xfId="1" applyNumberFormat="1" applyFont="1" applyBorder="1" applyAlignment="1">
      <alignment horizontal="center" vertical="center" readingOrder="1"/>
    </xf>
    <xf numFmtId="165" fontId="3" fillId="0" borderId="3" xfId="1" applyNumberFormat="1" applyFont="1" applyBorder="1" applyAlignment="1">
      <alignment horizontal="center" vertical="center" readingOrder="1"/>
    </xf>
    <xf numFmtId="165" fontId="3" fillId="0" borderId="2" xfId="1" applyNumberFormat="1" applyFont="1" applyBorder="1" applyAlignment="1">
      <alignment horizontal="center" vertical="center" readingOrder="1"/>
    </xf>
    <xf numFmtId="165" fontId="7" fillId="0" borderId="4" xfId="2" applyNumberFormat="1" applyFont="1" applyFill="1" applyBorder="1" applyAlignment="1">
      <alignment horizontal="center" vertical="center" wrapText="1" readingOrder="1"/>
    </xf>
    <xf numFmtId="165" fontId="3" fillId="0" borderId="4" xfId="1" applyNumberFormat="1" applyFont="1" applyBorder="1" applyAlignment="1">
      <alignment horizontal="center" vertical="center" readingOrder="1"/>
    </xf>
    <xf numFmtId="165" fontId="2" fillId="0" borderId="6" xfId="1" applyNumberFormat="1" applyFont="1" applyFill="1" applyBorder="1" applyAlignment="1">
      <alignment horizontal="center" vertical="center" wrapText="1" readingOrder="1"/>
    </xf>
    <xf numFmtId="164" fontId="3" fillId="0" borderId="7" xfId="1" applyNumberFormat="1" applyFont="1" applyBorder="1" applyAlignment="1">
      <alignment horizontal="center" vertical="center" readingOrder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 wrapText="1" readingOrder="1"/>
    </xf>
    <xf numFmtId="0" fontId="8" fillId="0" borderId="7" xfId="2" applyNumberFormat="1" applyFont="1" applyFill="1" applyBorder="1" applyAlignment="1">
      <alignment horizontal="center" vertical="center" wrapText="1" readingOrder="1"/>
    </xf>
    <xf numFmtId="0" fontId="12" fillId="0" borderId="3" xfId="2" applyNumberFormat="1" applyFont="1" applyFill="1" applyBorder="1" applyAlignment="1">
      <alignment horizontal="center" vertical="center" wrapText="1" readingOrder="1"/>
    </xf>
    <xf numFmtId="165" fontId="13" fillId="0" borderId="8" xfId="0" applyNumberFormat="1" applyFont="1" applyFill="1" applyBorder="1" applyAlignment="1">
      <alignment horizontal="center" vertical="center"/>
    </xf>
    <xf numFmtId="0" fontId="14" fillId="0" borderId="0" xfId="0" applyFont="1"/>
    <xf numFmtId="166" fontId="14" fillId="0" borderId="0" xfId="0" applyNumberFormat="1" applyFont="1"/>
    <xf numFmtId="0" fontId="8" fillId="0" borderId="5" xfId="2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wrapText="1"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41" sqref="E41"/>
    </sheetView>
  </sheetViews>
  <sheetFormatPr defaultRowHeight="15.75" x14ac:dyDescent="0.25"/>
  <cols>
    <col min="1" max="1" width="49.28515625" style="31" customWidth="1"/>
    <col min="2" max="2" width="24.28515625" style="31" customWidth="1"/>
    <col min="3" max="3" width="23" style="31" customWidth="1"/>
    <col min="4" max="4" width="21.28515625" style="31" customWidth="1"/>
    <col min="5" max="5" width="22.5703125" style="31" customWidth="1"/>
  </cols>
  <sheetData>
    <row r="1" spans="1:5" ht="23.25" x14ac:dyDescent="0.25">
      <c r="A1" s="34" t="s">
        <v>42</v>
      </c>
      <c r="B1" s="34"/>
      <c r="C1" s="34"/>
      <c r="D1" s="34"/>
      <c r="E1" s="34"/>
    </row>
    <row r="2" spans="1:5" thickBot="1" x14ac:dyDescent="0.3">
      <c r="A2" s="35" t="s">
        <v>0</v>
      </c>
      <c r="B2" s="35"/>
      <c r="C2" s="35"/>
      <c r="D2" s="35"/>
      <c r="E2" s="35"/>
    </row>
    <row r="3" spans="1:5" ht="32.25" thickBot="1" x14ac:dyDescent="0.3">
      <c r="A3" s="33" t="s">
        <v>1</v>
      </c>
      <c r="B3" s="27" t="s">
        <v>2</v>
      </c>
      <c r="C3" s="27" t="s">
        <v>3</v>
      </c>
      <c r="D3" s="27" t="s">
        <v>4</v>
      </c>
      <c r="E3" s="28" t="s">
        <v>5</v>
      </c>
    </row>
    <row r="4" spans="1:5" ht="15" x14ac:dyDescent="0.25">
      <c r="A4" s="29" t="s">
        <v>6</v>
      </c>
      <c r="B4" s="29">
        <v>2</v>
      </c>
      <c r="C4" s="29">
        <v>3</v>
      </c>
      <c r="D4" s="29">
        <v>4</v>
      </c>
      <c r="E4" s="29">
        <v>5</v>
      </c>
    </row>
    <row r="5" spans="1:5" x14ac:dyDescent="0.25">
      <c r="A5" s="2" t="s">
        <v>7</v>
      </c>
      <c r="B5" s="26">
        <v>368492314.67000002</v>
      </c>
      <c r="C5" s="26">
        <v>259270432.13999999</v>
      </c>
      <c r="D5" s="14">
        <f>C5-B5</f>
        <v>-109221882.53000003</v>
      </c>
      <c r="E5" s="5">
        <f>C5/B5*100</f>
        <v>70.359793628854177</v>
      </c>
    </row>
    <row r="6" spans="1:5" x14ac:dyDescent="0.25">
      <c r="A6" s="3" t="s">
        <v>8</v>
      </c>
      <c r="B6" s="26">
        <v>18858445</v>
      </c>
      <c r="C6" s="26">
        <v>14155854.33</v>
      </c>
      <c r="D6" s="14">
        <f>C6-B6</f>
        <v>-4702590.67</v>
      </c>
      <c r="E6" s="5">
        <f t="shared" ref="E6:E26" si="0">C6/B6*100</f>
        <v>75.063741098483987</v>
      </c>
    </row>
    <row r="7" spans="1:5" ht="31.5" x14ac:dyDescent="0.25">
      <c r="A7" s="3" t="s">
        <v>9</v>
      </c>
      <c r="B7" s="26">
        <v>0</v>
      </c>
      <c r="C7" s="26">
        <v>-38236.910000000003</v>
      </c>
      <c r="D7" s="14">
        <f>C7-B7</f>
        <v>-38236.910000000003</v>
      </c>
      <c r="E7" s="5">
        <v>0</v>
      </c>
    </row>
    <row r="8" spans="1:5" x14ac:dyDescent="0.25">
      <c r="A8" s="3" t="s">
        <v>10</v>
      </c>
      <c r="B8" s="26">
        <v>337400</v>
      </c>
      <c r="C8" s="26">
        <v>395757.1</v>
      </c>
      <c r="D8" s="14">
        <f t="shared" ref="D8:D26" si="1">C8-B8</f>
        <v>58357.099999999977</v>
      </c>
      <c r="E8" s="5">
        <f t="shared" si="0"/>
        <v>117.29611736810905</v>
      </c>
    </row>
    <row r="9" spans="1:5" ht="31.5" x14ac:dyDescent="0.25">
      <c r="A9" s="3" t="s">
        <v>11</v>
      </c>
      <c r="B9" s="26">
        <v>5000000</v>
      </c>
      <c r="C9" s="26">
        <v>1985057.57</v>
      </c>
      <c r="D9" s="14">
        <f t="shared" si="1"/>
        <v>-3014942.4299999997</v>
      </c>
      <c r="E9" s="5">
        <f t="shared" si="0"/>
        <v>39.701151400000001</v>
      </c>
    </row>
    <row r="10" spans="1:5" x14ac:dyDescent="0.25">
      <c r="A10" s="3" t="s">
        <v>12</v>
      </c>
      <c r="B10" s="26">
        <v>25557500</v>
      </c>
      <c r="C10" s="26">
        <v>3413433.92</v>
      </c>
      <c r="D10" s="14">
        <f t="shared" si="1"/>
        <v>-22144066.079999998</v>
      </c>
      <c r="E10" s="5">
        <f t="shared" si="0"/>
        <v>13.355899129414068</v>
      </c>
    </row>
    <row r="11" spans="1:5" x14ac:dyDescent="0.25">
      <c r="A11" s="3" t="s">
        <v>13</v>
      </c>
      <c r="B11" s="26">
        <v>19874300</v>
      </c>
      <c r="C11" s="26">
        <v>15058295.779999999</v>
      </c>
      <c r="D11" s="14">
        <f t="shared" si="1"/>
        <v>-4816004.2200000007</v>
      </c>
      <c r="E11" s="5">
        <f t="shared" si="0"/>
        <v>75.767678761012959</v>
      </c>
    </row>
    <row r="12" spans="1:5" x14ac:dyDescent="0.25">
      <c r="A12" s="3" t="s">
        <v>14</v>
      </c>
      <c r="B12" s="26">
        <v>61545400</v>
      </c>
      <c r="C12" s="26">
        <v>9891785.5899999999</v>
      </c>
      <c r="D12" s="14">
        <f t="shared" si="1"/>
        <v>-51653614.409999996</v>
      </c>
      <c r="E12" s="5">
        <f t="shared" si="0"/>
        <v>16.072339427479552</v>
      </c>
    </row>
    <row r="13" spans="1:5" x14ac:dyDescent="0.25">
      <c r="A13" s="3" t="s">
        <v>15</v>
      </c>
      <c r="B13" s="26">
        <v>40819000</v>
      </c>
      <c r="C13" s="26">
        <v>33248346.48</v>
      </c>
      <c r="D13" s="14">
        <f t="shared" si="1"/>
        <v>-7570653.5199999996</v>
      </c>
      <c r="E13" s="5">
        <f t="shared" si="0"/>
        <v>81.453113697052842</v>
      </c>
    </row>
    <row r="14" spans="1:5" x14ac:dyDescent="0.25">
      <c r="A14" s="3" t="s">
        <v>16</v>
      </c>
      <c r="B14" s="26">
        <v>21260400</v>
      </c>
      <c r="C14" s="26">
        <v>4288694.9800000004</v>
      </c>
      <c r="D14" s="14">
        <f t="shared" si="1"/>
        <v>-16971705.02</v>
      </c>
      <c r="E14" s="5">
        <f t="shared" si="0"/>
        <v>20.172221501006568</v>
      </c>
    </row>
    <row r="15" spans="1:5" x14ac:dyDescent="0.25">
      <c r="A15" s="3" t="s">
        <v>17</v>
      </c>
      <c r="B15" s="26">
        <v>9197260</v>
      </c>
      <c r="C15" s="26">
        <v>6904026.7400000002</v>
      </c>
      <c r="D15" s="14">
        <f t="shared" si="1"/>
        <v>-2293233.2599999998</v>
      </c>
      <c r="E15" s="5">
        <f t="shared" si="0"/>
        <v>75.066125563483041</v>
      </c>
    </row>
    <row r="16" spans="1:5" ht="31.5" x14ac:dyDescent="0.25">
      <c r="A16" s="7" t="s">
        <v>18</v>
      </c>
      <c r="B16" s="26">
        <f>67307580.04+1368000+2295300</f>
        <v>70970880.040000007</v>
      </c>
      <c r="C16" s="26">
        <f>33301691.44+627223.27+1249696.96</f>
        <v>35178611.670000002</v>
      </c>
      <c r="D16" s="14">
        <f t="shared" si="1"/>
        <v>-35792268.370000005</v>
      </c>
      <c r="E16" s="5">
        <f t="shared" si="0"/>
        <v>49.567670078450391</v>
      </c>
    </row>
    <row r="17" spans="1:5" x14ac:dyDescent="0.25">
      <c r="A17" s="3" t="s">
        <v>19</v>
      </c>
      <c r="B17" s="26">
        <v>5895000</v>
      </c>
      <c r="C17" s="26">
        <v>3847209.63</v>
      </c>
      <c r="D17" s="14">
        <f t="shared" si="1"/>
        <v>-2047790.37</v>
      </c>
      <c r="E17" s="5">
        <f t="shared" si="0"/>
        <v>65.262249872773538</v>
      </c>
    </row>
    <row r="18" spans="1:5" x14ac:dyDescent="0.25">
      <c r="A18" s="3" t="s">
        <v>20</v>
      </c>
      <c r="B18" s="26">
        <f>4171000+428400</f>
        <v>4599400</v>
      </c>
      <c r="C18" s="26">
        <v>2616901.5299999998</v>
      </c>
      <c r="D18" s="14">
        <f t="shared" si="1"/>
        <v>-1982498.4700000002</v>
      </c>
      <c r="E18" s="5">
        <f t="shared" si="0"/>
        <v>56.896584989346429</v>
      </c>
    </row>
    <row r="19" spans="1:5" x14ac:dyDescent="0.25">
      <c r="A19" s="2" t="s">
        <v>21</v>
      </c>
      <c r="B19" s="26">
        <v>12284923.800000001</v>
      </c>
      <c r="C19" s="26">
        <v>7851993.9400000004</v>
      </c>
      <c r="D19" s="14">
        <f t="shared" si="1"/>
        <v>-4432929.8600000003</v>
      </c>
      <c r="E19" s="5">
        <f t="shared" si="0"/>
        <v>63.915691035869514</v>
      </c>
    </row>
    <row r="20" spans="1:5" ht="31.5" x14ac:dyDescent="0.25">
      <c r="A20" s="2" t="s">
        <v>22</v>
      </c>
      <c r="B20" s="26">
        <v>3579239.95</v>
      </c>
      <c r="C20" s="26">
        <v>3666649.88</v>
      </c>
      <c r="D20" s="14">
        <f t="shared" si="1"/>
        <v>87409.929999999702</v>
      </c>
      <c r="E20" s="5">
        <f t="shared" si="0"/>
        <v>102.44213663294633</v>
      </c>
    </row>
    <row r="21" spans="1:5" x14ac:dyDescent="0.25">
      <c r="A21" s="3" t="s">
        <v>23</v>
      </c>
      <c r="B21" s="24">
        <v>14369757.35</v>
      </c>
      <c r="C21" s="24">
        <v>13293571</v>
      </c>
      <c r="D21" s="14">
        <f t="shared" si="1"/>
        <v>-1076186.3499999996</v>
      </c>
      <c r="E21" s="5">
        <f t="shared" si="0"/>
        <v>92.510754887590366</v>
      </c>
    </row>
    <row r="22" spans="1:5" x14ac:dyDescent="0.25">
      <c r="A22" s="3" t="s">
        <v>24</v>
      </c>
      <c r="B22" s="26">
        <v>9500000</v>
      </c>
      <c r="C22" s="26">
        <v>5081448.8</v>
      </c>
      <c r="D22" s="14">
        <f t="shared" si="1"/>
        <v>-4418551.2</v>
      </c>
      <c r="E22" s="5">
        <f t="shared" si="0"/>
        <v>53.488934736842111</v>
      </c>
    </row>
    <row r="23" spans="1:5" ht="31.5" x14ac:dyDescent="0.25">
      <c r="A23" s="3" t="s">
        <v>25</v>
      </c>
      <c r="B23" s="26">
        <f>6537700+45430</f>
        <v>6583130</v>
      </c>
      <c r="C23" s="26">
        <v>5239161.58</v>
      </c>
      <c r="D23" s="14">
        <f t="shared" si="1"/>
        <v>-1343968.42</v>
      </c>
      <c r="E23" s="5">
        <f t="shared" si="0"/>
        <v>79.584659273020591</v>
      </c>
    </row>
    <row r="24" spans="1:5" x14ac:dyDescent="0.25">
      <c r="A24" s="3" t="s">
        <v>26</v>
      </c>
      <c r="B24" s="26">
        <v>4170894.72</v>
      </c>
      <c r="C24" s="26">
        <v>4048055.87</v>
      </c>
      <c r="D24" s="14">
        <f t="shared" si="1"/>
        <v>-122838.85000000009</v>
      </c>
      <c r="E24" s="5">
        <f t="shared" si="0"/>
        <v>97.054856134081462</v>
      </c>
    </row>
    <row r="25" spans="1:5" x14ac:dyDescent="0.25">
      <c r="A25" s="3" t="s">
        <v>27</v>
      </c>
      <c r="B25" s="26">
        <v>0</v>
      </c>
      <c r="C25" s="26">
        <v>0</v>
      </c>
      <c r="D25" s="14">
        <f t="shared" si="1"/>
        <v>0</v>
      </c>
      <c r="E25" s="5">
        <v>0</v>
      </c>
    </row>
    <row r="26" spans="1:5" x14ac:dyDescent="0.25">
      <c r="A26" s="8" t="s">
        <v>39</v>
      </c>
      <c r="B26" s="26">
        <v>1399438.12</v>
      </c>
      <c r="C26" s="26">
        <v>976552.32</v>
      </c>
      <c r="D26" s="14">
        <f t="shared" si="1"/>
        <v>-422885.80000000016</v>
      </c>
      <c r="E26" s="5">
        <f t="shared" si="0"/>
        <v>69.781743547188768</v>
      </c>
    </row>
    <row r="27" spans="1:5" ht="16.5" thickBot="1" x14ac:dyDescent="0.3">
      <c r="A27" s="8" t="s">
        <v>28</v>
      </c>
      <c r="B27" s="25">
        <v>544555.98</v>
      </c>
      <c r="C27" s="25">
        <v>0</v>
      </c>
      <c r="D27" s="14">
        <f>C27-B27</f>
        <v>-544555.98</v>
      </c>
      <c r="E27" s="5">
        <v>0</v>
      </c>
    </row>
    <row r="28" spans="1:5" ht="16.5" thickBot="1" x14ac:dyDescent="0.3">
      <c r="A28" s="1" t="s">
        <v>29</v>
      </c>
      <c r="B28" s="15">
        <f>SUM(B4:B27)</f>
        <v>704839241.63000011</v>
      </c>
      <c r="C28" s="15">
        <f>SUM(C4:C27)</f>
        <v>430373606.93999994</v>
      </c>
      <c r="D28" s="15">
        <f>C28-B28</f>
        <v>-274465634.69000018</v>
      </c>
      <c r="E28" s="10">
        <f>C28/B28*100</f>
        <v>61.059824924719678</v>
      </c>
    </row>
    <row r="29" spans="1:5" ht="31.5" x14ac:dyDescent="0.25">
      <c r="A29" s="9" t="s">
        <v>30</v>
      </c>
      <c r="B29" s="30">
        <v>250484600</v>
      </c>
      <c r="C29" s="30">
        <v>175339200</v>
      </c>
      <c r="D29" s="17">
        <f>C29-B29</f>
        <v>-75145400</v>
      </c>
      <c r="E29" s="4">
        <f t="shared" ref="E29:E35" si="2">C29/B29*100</f>
        <v>69.999992015477204</v>
      </c>
    </row>
    <row r="30" spans="1:5" ht="31.5" x14ac:dyDescent="0.25">
      <c r="A30" s="9" t="s">
        <v>40</v>
      </c>
      <c r="B30" s="30">
        <v>15397100</v>
      </c>
      <c r="C30" s="30">
        <v>11547800</v>
      </c>
      <c r="D30" s="17">
        <f t="shared" ref="D30:D35" si="3">C30-B30</f>
        <v>-3849300</v>
      </c>
      <c r="E30" s="4">
        <f t="shared" si="2"/>
        <v>74.999837631761821</v>
      </c>
    </row>
    <row r="31" spans="1:5" x14ac:dyDescent="0.25">
      <c r="A31" s="3" t="s">
        <v>31</v>
      </c>
      <c r="B31" s="30">
        <v>638200</v>
      </c>
      <c r="C31" s="30">
        <v>638200</v>
      </c>
      <c r="D31" s="17">
        <f t="shared" si="3"/>
        <v>0</v>
      </c>
      <c r="E31" s="4">
        <f t="shared" si="2"/>
        <v>100</v>
      </c>
    </row>
    <row r="32" spans="1:5" ht="31.5" x14ac:dyDescent="0.25">
      <c r="A32" s="3" t="s">
        <v>32</v>
      </c>
      <c r="B32" s="30">
        <v>302943158.58999997</v>
      </c>
      <c r="C32" s="30">
        <v>175511847.69</v>
      </c>
      <c r="D32" s="14">
        <f t="shared" si="3"/>
        <v>-127431310.89999998</v>
      </c>
      <c r="E32" s="5">
        <f t="shared" si="2"/>
        <v>57.935570655198674</v>
      </c>
    </row>
    <row r="33" spans="1:5" ht="31.5" x14ac:dyDescent="0.25">
      <c r="A33" s="3" t="s">
        <v>33</v>
      </c>
      <c r="B33" s="30">
        <v>595534989.80999994</v>
      </c>
      <c r="C33" s="30">
        <v>403830639.60000002</v>
      </c>
      <c r="D33" s="14">
        <f t="shared" si="3"/>
        <v>-191704350.20999992</v>
      </c>
      <c r="E33" s="5">
        <f t="shared" si="2"/>
        <v>67.80972512275703</v>
      </c>
    </row>
    <row r="34" spans="1:5" x14ac:dyDescent="0.25">
      <c r="A34" s="3" t="s">
        <v>34</v>
      </c>
      <c r="B34" s="23">
        <v>469551719.81999999</v>
      </c>
      <c r="C34" s="23">
        <v>214019869.59999999</v>
      </c>
      <c r="D34" s="14">
        <f t="shared" si="3"/>
        <v>-255531850.22</v>
      </c>
      <c r="E34" s="5">
        <f t="shared" si="2"/>
        <v>45.579615741167615</v>
      </c>
    </row>
    <row r="35" spans="1:5" ht="16.5" thickBot="1" x14ac:dyDescent="0.3">
      <c r="A35" s="8" t="s">
        <v>35</v>
      </c>
      <c r="B35" s="30">
        <v>686.69</v>
      </c>
      <c r="C35" s="30">
        <v>686.69</v>
      </c>
      <c r="D35" s="18">
        <f t="shared" si="3"/>
        <v>0</v>
      </c>
      <c r="E35" s="6">
        <f t="shared" si="2"/>
        <v>100</v>
      </c>
    </row>
    <row r="36" spans="1:5" ht="16.5" thickBot="1" x14ac:dyDescent="0.3">
      <c r="A36" s="11" t="s">
        <v>36</v>
      </c>
      <c r="B36" s="15">
        <f>SUM(B29:B35)</f>
        <v>1634550454.9099998</v>
      </c>
      <c r="C36" s="15">
        <f>SUM(C29:C35)</f>
        <v>980888243.58000004</v>
      </c>
      <c r="D36" s="16">
        <f>C36-B36</f>
        <v>-653662211.3299998</v>
      </c>
      <c r="E36" s="10">
        <f>C36/B36*100</f>
        <v>60.009664469733906</v>
      </c>
    </row>
    <row r="37" spans="1:5" ht="63.75" thickBot="1" x14ac:dyDescent="0.3">
      <c r="A37" s="12" t="s">
        <v>37</v>
      </c>
      <c r="B37" s="19">
        <v>81684.38</v>
      </c>
      <c r="C37" s="19">
        <f>7162111.73-18256725.21</f>
        <v>-11094613.48</v>
      </c>
      <c r="D37" s="20">
        <f>C37-B37</f>
        <v>-11176297.860000001</v>
      </c>
      <c r="E37" s="22">
        <v>0</v>
      </c>
    </row>
    <row r="38" spans="1:5" ht="16.5" thickBot="1" x14ac:dyDescent="0.3">
      <c r="A38" s="13" t="s">
        <v>38</v>
      </c>
      <c r="B38" s="21">
        <f>B28+B36+B37</f>
        <v>2339471380.9200001</v>
      </c>
      <c r="C38" s="21">
        <f>C28+C36+C37</f>
        <v>1400167237.04</v>
      </c>
      <c r="D38" s="16">
        <f>C38-B38</f>
        <v>-939304143.88000011</v>
      </c>
      <c r="E38" s="10">
        <f>C38/B38*100</f>
        <v>59.849727099007396</v>
      </c>
    </row>
    <row r="40" spans="1:5" x14ac:dyDescent="0.25">
      <c r="A40" s="31" t="s">
        <v>41</v>
      </c>
      <c r="C40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2022-07-20T11:26:09Z</cp:lastPrinted>
  <dcterms:created xsi:type="dcterms:W3CDTF">2021-02-16T09:18:02Z</dcterms:created>
  <dcterms:modified xsi:type="dcterms:W3CDTF">2022-09-16T06:50:00Z</dcterms:modified>
</cp:coreProperties>
</file>