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840" windowHeight="12600"/>
  </bookViews>
  <sheets>
    <sheet name="01.11.21" sheetId="11" r:id="rId1"/>
  </sheets>
  <calcPr calcId="145621"/>
</workbook>
</file>

<file path=xl/calcChain.xml><?xml version="1.0" encoding="utf-8"?>
<calcChain xmlns="http://schemas.openxmlformats.org/spreadsheetml/2006/main">
  <c r="C35" i="11" l="1"/>
  <c r="C16" i="11"/>
  <c r="D35" i="11" l="1"/>
  <c r="C34" i="11"/>
  <c r="B34" i="11"/>
  <c r="E33" i="11"/>
  <c r="D33" i="11"/>
  <c r="E32" i="11"/>
  <c r="D32" i="11"/>
  <c r="E31" i="11"/>
  <c r="D31" i="11"/>
  <c r="E30" i="11"/>
  <c r="D30" i="11"/>
  <c r="E29" i="11"/>
  <c r="D29" i="11"/>
  <c r="E28" i="11"/>
  <c r="D28" i="11"/>
  <c r="E26" i="11"/>
  <c r="D26" i="11"/>
  <c r="D25" i="11"/>
  <c r="E24" i="11"/>
  <c r="D24" i="11"/>
  <c r="E23" i="11"/>
  <c r="D23" i="11"/>
  <c r="E22" i="11"/>
  <c r="D22" i="11"/>
  <c r="E21" i="11"/>
  <c r="D21" i="11"/>
  <c r="D20" i="11"/>
  <c r="E19" i="11"/>
  <c r="D19" i="11"/>
  <c r="B18" i="11"/>
  <c r="D18" i="11" s="1"/>
  <c r="E17" i="11"/>
  <c r="D17" i="11"/>
  <c r="B16" i="11"/>
  <c r="B27" i="11" s="1"/>
  <c r="B36" i="11" s="1"/>
  <c r="E15" i="11"/>
  <c r="D15" i="11"/>
  <c r="E14" i="11"/>
  <c r="D14" i="11"/>
  <c r="E13" i="11"/>
  <c r="D13" i="11"/>
  <c r="E12" i="11"/>
  <c r="D12" i="11"/>
  <c r="E11" i="11"/>
  <c r="D11" i="11"/>
  <c r="E10" i="11"/>
  <c r="D10" i="11"/>
  <c r="E9" i="11"/>
  <c r="D9" i="11"/>
  <c r="E8" i="11"/>
  <c r="D8" i="11"/>
  <c r="D7" i="11"/>
  <c r="E6" i="11"/>
  <c r="D6" i="11"/>
  <c r="E5" i="11"/>
  <c r="D5" i="11"/>
  <c r="E18" i="11" l="1"/>
  <c r="E34" i="11"/>
  <c r="E16" i="11"/>
  <c r="D16" i="11"/>
  <c r="D34" i="11"/>
  <c r="C27" i="11"/>
  <c r="C36" i="11" l="1"/>
  <c r="E27" i="11"/>
  <c r="D27" i="11"/>
  <c r="E36" i="11" l="1"/>
  <c r="D36" i="11"/>
</calcChain>
</file>

<file path=xl/sharedStrings.xml><?xml version="1.0" encoding="utf-8"?>
<sst xmlns="http://schemas.openxmlformats.org/spreadsheetml/2006/main" count="40" uniqueCount="40">
  <si>
    <t>Налоги</t>
  </si>
  <si>
    <t xml:space="preserve">План доходов </t>
  </si>
  <si>
    <t xml:space="preserve">Фактическое исполнение </t>
  </si>
  <si>
    <t xml:space="preserve">Отклонение </t>
  </si>
  <si>
    <t>Исполнение к году %</t>
  </si>
  <si>
    <t>1</t>
  </si>
  <si>
    <t>Налог на доходы физических лиц</t>
  </si>
  <si>
    <t>Акцизы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</si>
  <si>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</si>
  <si>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</si>
  <si>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</si>
  <si>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</si>
  <si>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Транспортный налог с организаций</t>
  </si>
  <si>
    <t>Транспортный налог с физических лиц</t>
  </si>
  <si>
    <t xml:space="preserve">Земельный налог с организаций </t>
  </si>
  <si>
    <t>Земельный налог с физических лиц</t>
  </si>
  <si>
    <t>Государственная пошлина</t>
  </si>
  <si>
    <t>Доходы, получаемые в виде арендной платы за земельные участки</t>
  </si>
  <si>
    <t>Доходы от сдачи в аренду имущества</t>
  </si>
  <si>
    <t>Прочие доходы от использования имущества</t>
  </si>
  <si>
    <t>Плата за негатив.воз.на окр.среду</t>
  </si>
  <si>
    <t>Доходы от оказания платных услуг и компензации затрат государства</t>
  </si>
  <si>
    <t>Доходы от реализации имущества</t>
  </si>
  <si>
    <t>Доходы от продажи земельных участков</t>
  </si>
  <si>
    <t>Плата за увеличение площади земельных участков</t>
  </si>
  <si>
    <t>Штрафы</t>
  </si>
  <si>
    <t>Невыясненные поступления</t>
  </si>
  <si>
    <t>Прочие неналоговые доходы</t>
  </si>
  <si>
    <t>ИТОГО ДОХОДОВ</t>
  </si>
  <si>
    <t>Дотации на выравнивание бюджетной обеспеченности</t>
  </si>
  <si>
    <t>Прочие дотации</t>
  </si>
  <si>
    <t>Субсидии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</si>
  <si>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</si>
  <si>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</si>
  <si>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</si>
  <si>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</si>
  <si>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</si>
  <si>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</si>
  <si>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тыс.руб.</t>
  </si>
  <si>
    <r>
      <t xml:space="preserve">  </t>
    </r>
    <r>
      <rPr>
        <b/>
        <sz val="18"/>
        <rFont val="Times New Roman"/>
        <family val="1"/>
        <charset val="204"/>
      </rPr>
      <t xml:space="preserve"> Сводка по поступлению доходов в бюджет Добрянского городского округа на 01.11.2021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</si>
</sst>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6" formatCode="#,##0.0,"/>
    <numFmt numFmtId="167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1">
    <xf numFmtId="0" fontId="0" fillId="0" borderId="0" xfId="0"/>
    <xf numFmtId="0" fontId="1" fillId="0" borderId="0" xfId="1"/>
    <xf numFmtId="0" fontId="2" fillId="0" borderId="5" xfId="1" applyFont="1" applyFill="1" applyBorder="1" applyAlignment="1">
      <alignment vertical="top" wrapText="1"/>
    </xf>
    <xf numFmtId="4" fontId="3" fillId="0" borderId="0" xfId="1" applyNumberFormat="1" applyFont="1" applyFill="1" applyBorder="1"/>
    <xf numFmtId="0" fontId="1" fillId="0" borderId="0" xfId="1" applyBorder="1"/>
    <xf numFmtId="0" fontId="4" fillId="0" borderId="1" xfId="1" applyFont="1" applyFill="1" applyBorder="1" applyAlignment="1">
      <alignment vertical="top" wrapText="1"/>
    </xf>
    <xf numFmtId="0" fontId="10" fillId="0" borderId="1" xfId="2" applyNumberFormat="1" applyFont="1" applyFill="1" applyBorder="1" applyAlignment="1">
      <alignment horizontal="left" vertical="top" wrapText="1" readingOrder="1"/>
    </xf>
    <xf numFmtId="0" fontId="10" fillId="2" borderId="1" xfId="2" applyNumberFormat="1" applyFont="1" applyFill="1" applyBorder="1" applyAlignment="1">
      <alignment horizontal="left" vertical="top" wrapText="1" readingOrder="1"/>
    </xf>
    <xf numFmtId="0" fontId="9" fillId="0" borderId="3" xfId="2" applyNumberFormat="1" applyFont="1" applyFill="1" applyBorder="1" applyAlignment="1">
      <alignment horizontal="center" vertical="center" wrapText="1" readingOrder="1"/>
    </xf>
    <xf numFmtId="0" fontId="11" fillId="0" borderId="5" xfId="2" applyNumberFormat="1" applyFont="1" applyFill="1" applyBorder="1" applyAlignment="1">
      <alignment horizontal="center" vertical="center" wrapText="1" readingOrder="1"/>
    </xf>
    <xf numFmtId="0" fontId="11" fillId="0" borderId="6" xfId="2" applyNumberFormat="1" applyFont="1" applyFill="1" applyBorder="1" applyAlignment="1">
      <alignment horizontal="center" vertical="center" wrapText="1" readingOrder="1"/>
    </xf>
    <xf numFmtId="0" fontId="11" fillId="0" borderId="7" xfId="2" applyNumberFormat="1" applyFont="1" applyFill="1" applyBorder="1" applyAlignment="1">
      <alignment horizontal="center" vertical="center" wrapText="1" readingOrder="1"/>
    </xf>
    <xf numFmtId="0" fontId="10" fillId="0" borderId="2" xfId="2" applyNumberFormat="1" applyFont="1" applyFill="1" applyBorder="1" applyAlignment="1">
      <alignment horizontal="left" vertical="top" wrapText="1" readingOrder="1"/>
    </xf>
    <xf numFmtId="0" fontId="10" fillId="0" borderId="3" xfId="2" applyNumberFormat="1" applyFont="1" applyFill="1" applyBorder="1" applyAlignment="1">
      <alignment horizontal="left" vertical="top" wrapText="1" readingOrder="1"/>
    </xf>
    <xf numFmtId="164" fontId="2" fillId="0" borderId="7" xfId="1" applyNumberFormat="1" applyFont="1" applyBorder="1" applyAlignment="1">
      <alignment horizontal="center" vertical="center" readingOrder="1"/>
    </xf>
    <xf numFmtId="0" fontId="12" fillId="0" borderId="5" xfId="2" applyNumberFormat="1" applyFont="1" applyFill="1" applyBorder="1" applyAlignment="1">
      <alignment horizontal="left" vertical="top" wrapText="1" readingOrder="1"/>
    </xf>
    <xf numFmtId="0" fontId="10" fillId="0" borderId="4" xfId="2" applyNumberFormat="1" applyFont="1" applyFill="1" applyBorder="1" applyAlignment="1">
      <alignment horizontal="left" vertical="top" wrapText="1" readingOrder="1"/>
    </xf>
    <xf numFmtId="0" fontId="2" fillId="0" borderId="5" xfId="1" applyFont="1" applyFill="1" applyBorder="1" applyAlignment="1">
      <alignment vertical="center" wrapText="1"/>
    </xf>
    <xf numFmtId="166" fontId="10" fillId="0" borderId="1" xfId="2" applyNumberFormat="1" applyFont="1" applyFill="1" applyBorder="1" applyAlignment="1">
      <alignment horizontal="center" vertical="center" wrapText="1" readingOrder="1"/>
    </xf>
    <xf numFmtId="166" fontId="10" fillId="0" borderId="2" xfId="2" applyNumberFormat="1" applyFont="1" applyFill="1" applyBorder="1" applyAlignment="1">
      <alignment horizontal="center" vertical="center" wrapText="1" readingOrder="1"/>
    </xf>
    <xf numFmtId="166" fontId="12" fillId="0" borderId="6" xfId="2" applyNumberFormat="1" applyFont="1" applyFill="1" applyBorder="1" applyAlignment="1">
      <alignment horizontal="center" vertical="center" wrapText="1" readingOrder="1"/>
    </xf>
    <xf numFmtId="166" fontId="2" fillId="0" borderId="6" xfId="1" applyNumberFormat="1" applyFont="1" applyBorder="1" applyAlignment="1">
      <alignment horizontal="center" vertical="center" readingOrder="1"/>
    </xf>
    <xf numFmtId="166" fontId="10" fillId="0" borderId="3" xfId="2" applyNumberFormat="1" applyFont="1" applyFill="1" applyBorder="1" applyAlignment="1">
      <alignment horizontal="center" vertical="center" wrapText="1" readingOrder="1"/>
    </xf>
    <xf numFmtId="166" fontId="10" fillId="0" borderId="4" xfId="2" applyNumberFormat="1" applyFont="1" applyFill="1" applyBorder="1" applyAlignment="1">
      <alignment horizontal="center" vertical="center" wrapText="1" readingOrder="1"/>
    </xf>
    <xf numFmtId="166" fontId="4" fillId="0" borderId="4" xfId="1" applyNumberFormat="1" applyFont="1" applyBorder="1" applyAlignment="1">
      <alignment horizontal="center" vertical="center" readingOrder="1"/>
    </xf>
    <xf numFmtId="166" fontId="2" fillId="0" borderId="6" xfId="1" applyNumberFormat="1" applyFont="1" applyFill="1" applyBorder="1" applyAlignment="1">
      <alignment horizontal="center" vertical="center" wrapText="1" readingOrder="1"/>
    </xf>
    <xf numFmtId="164" fontId="4" fillId="0" borderId="7" xfId="1" applyNumberFormat="1" applyFont="1" applyBorder="1" applyAlignment="1">
      <alignment horizontal="center" vertical="center" readingOrder="1"/>
    </xf>
    <xf numFmtId="166" fontId="4" fillId="0" borderId="1" xfId="1" applyNumberFormat="1" applyFont="1" applyFill="1" applyBorder="1" applyAlignment="1">
      <alignment horizontal="center" vertical="center" readingOrder="1"/>
    </xf>
    <xf numFmtId="164" fontId="4" fillId="0" borderId="1" xfId="1" applyNumberFormat="1" applyFont="1" applyFill="1" applyBorder="1" applyAlignment="1">
      <alignment horizontal="center" vertical="center" readingOrder="1"/>
    </xf>
    <xf numFmtId="164" fontId="2" fillId="0" borderId="7" xfId="1" applyNumberFormat="1" applyFont="1" applyFill="1" applyBorder="1" applyAlignment="1">
      <alignment horizontal="center" vertical="center" readingOrder="1"/>
    </xf>
    <xf numFmtId="166" fontId="4" fillId="0" borderId="3" xfId="1" applyNumberFormat="1" applyFont="1" applyFill="1" applyBorder="1" applyAlignment="1">
      <alignment horizontal="center" vertical="center" readingOrder="1"/>
    </xf>
    <xf numFmtId="164" fontId="4" fillId="0" borderId="3" xfId="1" applyNumberFormat="1" applyFont="1" applyFill="1" applyBorder="1" applyAlignment="1">
      <alignment horizontal="center" vertical="center" readingOrder="1"/>
    </xf>
    <xf numFmtId="166" fontId="4" fillId="0" borderId="2" xfId="1" applyNumberFormat="1" applyFont="1" applyFill="1" applyBorder="1" applyAlignment="1">
      <alignment horizontal="center" vertical="center" readingOrder="1"/>
    </xf>
    <xf numFmtId="164" fontId="4" fillId="0" borderId="2" xfId="1" applyNumberFormat="1" applyFont="1" applyFill="1" applyBorder="1" applyAlignment="1">
      <alignment horizontal="center" vertical="center" readingOrder="1"/>
    </xf>
    <xf numFmtId="167" fontId="0" fillId="0" borderId="0" xfId="0" applyNumberFormat="1"/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13" fillId="0" borderId="0" xfId="2" applyNumberFormat="1" applyFont="1" applyFill="1" applyBorder="1" applyAlignment="1">
      <alignment wrapText="1" readingOrder="1"/>
    </xf>
    <xf numFmtId="0" fontId="5" fillId="0" borderId="0" xfId="1" applyFont="1" applyFill="1" applyBorder="1" applyAlignment="1">
      <alignment readingOrder="1"/>
    </xf>
    <xf numFmtId="0" fontId="1" fillId="0" borderId="0" xfId="1" applyAlignment="1">
      <alignment readingOrder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C34" sqref="C34:C35"/>
    </sheetView>
  </sheetViews>
  <sheetFormatPr defaultRowHeight="15" x14ac:dyDescent="0.25"/>
  <cols>
    <col min="1" max="1" width="49.28515625" customWidth="1"/>
    <col min="2" max="2" width="24.28515625" customWidth="1"/>
    <col min="3" max="3" width="23" customWidth="1"/>
    <col min="4" max="4" width="21.28515625" customWidth="1"/>
    <col min="5" max="5" width="22.5703125" customWidth="1"/>
    <col min="6" max="6" width="10" bestFit="1" customWidth="1"/>
    <col min="7" max="7" width="11.140625" bestFit="1" customWidth="1"/>
  </cols>
  <sheetData>
    <row r="1" spans="1:5" ht="23.25" x14ac:dyDescent="0.35">
      <c r="A1" s="35" t="s">
        <v>39</v>
      </c>
      <c r="B1" s="36"/>
      <c r="C1" s="36"/>
      <c r="D1" s="37"/>
      <c r="E1" s="37"/>
    </row>
    <row r="2" spans="1:5" ht="15.75" thickBot="1" x14ac:dyDescent="0.3">
      <c r="A2" s="38" t="s">
        <v>38</v>
      </c>
      <c r="B2" s="39"/>
      <c r="C2" s="39"/>
      <c r="D2" s="40"/>
      <c r="E2" s="40"/>
    </row>
    <row r="3" spans="1:5" ht="38.25" thickBot="1" x14ac:dyDescent="0.3">
      <c r="A3" s="9" t="s">
        <v>0</v>
      </c>
      <c r="B3" s="10" t="s">
        <v>1</v>
      </c>
      <c r="C3" s="10" t="s">
        <v>2</v>
      </c>
      <c r="D3" s="10" t="s">
        <v>3</v>
      </c>
      <c r="E3" s="11" t="s">
        <v>4</v>
      </c>
    </row>
    <row r="4" spans="1:5" x14ac:dyDescent="0.25">
      <c r="A4" s="8" t="s">
        <v>5</v>
      </c>
      <c r="B4" s="8">
        <v>2</v>
      </c>
      <c r="C4" s="8">
        <v>3</v>
      </c>
      <c r="D4" s="8">
        <v>4</v>
      </c>
      <c r="E4" s="8">
        <v>5</v>
      </c>
    </row>
    <row r="5" spans="1:5" ht="15.75" x14ac:dyDescent="0.25">
      <c r="A5" s="5" t="s">
        <v>6</v>
      </c>
      <c r="B5" s="18">
        <v>305000576.92000002</v>
      </c>
      <c r="C5" s="18">
        <v>252266045.75</v>
      </c>
      <c r="D5" s="27">
        <f>C5-B5</f>
        <v>-52734531.170000017</v>
      </c>
      <c r="E5" s="28">
        <f>C5/B5*100</f>
        <v>82.710022485028944</v>
      </c>
    </row>
    <row r="6" spans="1:5" ht="15.75" x14ac:dyDescent="0.25">
      <c r="A6" s="6" t="s">
        <v>7</v>
      </c>
      <c r="B6" s="18">
        <v>16891300</v>
      </c>
      <c r="C6" s="18">
        <v>14842104.15</v>
      </c>
      <c r="D6" s="27">
        <f t="shared" ref="D6:D26" si="0">C6-B6</f>
        <v>-2049195.8499999996</v>
      </c>
      <c r="E6" s="28">
        <f t="shared" ref="E6:E26" si="1">C6/B6*100</f>
        <v>87.868335474475018</v>
      </c>
    </row>
    <row r="7" spans="1:5" ht="31.5" x14ac:dyDescent="0.25">
      <c r="A7" s="6" t="s">
        <v>8</v>
      </c>
      <c r="B7" s="18">
        <v>0</v>
      </c>
      <c r="C7" s="18">
        <v>-1214246.01</v>
      </c>
      <c r="D7" s="27">
        <f t="shared" si="0"/>
        <v>-1214246.01</v>
      </c>
      <c r="E7" s="28">
        <v>0</v>
      </c>
    </row>
    <row r="8" spans="1:5" ht="15.75" x14ac:dyDescent="0.25">
      <c r="A8" s="6" t="s">
        <v>9</v>
      </c>
      <c r="B8" s="18">
        <v>318700</v>
      </c>
      <c r="C8" s="18">
        <v>228451.08</v>
      </c>
      <c r="D8" s="27">
        <f t="shared" si="0"/>
        <v>-90248.920000000013</v>
      </c>
      <c r="E8" s="28">
        <f t="shared" si="1"/>
        <v>71.682171320991529</v>
      </c>
    </row>
    <row r="9" spans="1:5" ht="31.5" x14ac:dyDescent="0.25">
      <c r="A9" s="6" t="s">
        <v>10</v>
      </c>
      <c r="B9" s="18">
        <v>5000000</v>
      </c>
      <c r="C9" s="18">
        <v>3359911.4</v>
      </c>
      <c r="D9" s="27">
        <f t="shared" si="0"/>
        <v>-1640088.6</v>
      </c>
      <c r="E9" s="28">
        <f t="shared" si="1"/>
        <v>67.198228</v>
      </c>
    </row>
    <row r="10" spans="1:5" ht="15.75" x14ac:dyDescent="0.25">
      <c r="A10" s="6" t="s">
        <v>11</v>
      </c>
      <c r="B10" s="18">
        <v>28563400</v>
      </c>
      <c r="C10" s="18">
        <v>9112550.4199999999</v>
      </c>
      <c r="D10" s="27">
        <f t="shared" si="0"/>
        <v>-19450849.579999998</v>
      </c>
      <c r="E10" s="28">
        <f t="shared" si="1"/>
        <v>31.902891182422259</v>
      </c>
    </row>
    <row r="11" spans="1:5" ht="15.75" x14ac:dyDescent="0.25">
      <c r="A11" s="6" t="s">
        <v>12</v>
      </c>
      <c r="B11" s="18">
        <v>19494400</v>
      </c>
      <c r="C11" s="18">
        <v>17120815.25</v>
      </c>
      <c r="D11" s="27">
        <f t="shared" si="0"/>
        <v>-2373584.75</v>
      </c>
      <c r="E11" s="28">
        <f t="shared" si="1"/>
        <v>87.824273894041355</v>
      </c>
    </row>
    <row r="12" spans="1:5" ht="15.75" x14ac:dyDescent="0.25">
      <c r="A12" s="6" t="s">
        <v>13</v>
      </c>
      <c r="B12" s="18">
        <v>62307100</v>
      </c>
      <c r="C12" s="18">
        <v>25392412.07</v>
      </c>
      <c r="D12" s="27">
        <f t="shared" si="0"/>
        <v>-36914687.93</v>
      </c>
      <c r="E12" s="28">
        <f t="shared" si="1"/>
        <v>40.753641350664694</v>
      </c>
    </row>
    <row r="13" spans="1:5" ht="15.75" x14ac:dyDescent="0.25">
      <c r="A13" s="6" t="s">
        <v>14</v>
      </c>
      <c r="B13" s="18">
        <v>42297400</v>
      </c>
      <c r="C13" s="18">
        <v>33346558.52</v>
      </c>
      <c r="D13" s="27">
        <f t="shared" si="0"/>
        <v>-8950841.4800000004</v>
      </c>
      <c r="E13" s="28">
        <f t="shared" si="1"/>
        <v>78.838317532519724</v>
      </c>
    </row>
    <row r="14" spans="1:5" ht="15.75" x14ac:dyDescent="0.25">
      <c r="A14" s="6" t="s">
        <v>15</v>
      </c>
      <c r="B14" s="18">
        <v>20097100</v>
      </c>
      <c r="C14" s="18">
        <v>8887617.3599999994</v>
      </c>
      <c r="D14" s="27">
        <f t="shared" si="0"/>
        <v>-11209482.640000001</v>
      </c>
      <c r="E14" s="28">
        <f t="shared" si="1"/>
        <v>44.223382279035278</v>
      </c>
    </row>
    <row r="15" spans="1:5" ht="15.75" x14ac:dyDescent="0.25">
      <c r="A15" s="6" t="s">
        <v>16</v>
      </c>
      <c r="B15" s="18">
        <v>9619600</v>
      </c>
      <c r="C15" s="18">
        <v>6975565.4800000004</v>
      </c>
      <c r="D15" s="27">
        <f t="shared" si="0"/>
        <v>-2644034.5199999996</v>
      </c>
      <c r="E15" s="28">
        <f t="shared" si="1"/>
        <v>72.514090814586879</v>
      </c>
    </row>
    <row r="16" spans="1:5" ht="31.5" x14ac:dyDescent="0.25">
      <c r="A16" s="7" t="s">
        <v>17</v>
      </c>
      <c r="B16" s="18">
        <f>59290000+1020700+2300000</f>
        <v>62610700</v>
      </c>
      <c r="C16" s="18">
        <f>45523622.58+942199.38+1797396.68</f>
        <v>48263218.640000001</v>
      </c>
      <c r="D16" s="27">
        <f t="shared" si="0"/>
        <v>-14347481.359999999</v>
      </c>
      <c r="E16" s="28">
        <f t="shared" si="1"/>
        <v>77.084617549396512</v>
      </c>
    </row>
    <row r="17" spans="1:7" ht="15.75" x14ac:dyDescent="0.25">
      <c r="A17" s="6" t="s">
        <v>18</v>
      </c>
      <c r="B17" s="18">
        <v>6249500</v>
      </c>
      <c r="C17" s="18">
        <v>5294865.58</v>
      </c>
      <c r="D17" s="27">
        <f t="shared" si="0"/>
        <v>-954634.41999999993</v>
      </c>
      <c r="E17" s="28">
        <f t="shared" si="1"/>
        <v>84.724627250180021</v>
      </c>
    </row>
    <row r="18" spans="1:7" ht="15.75" x14ac:dyDescent="0.25">
      <c r="A18" s="6" t="s">
        <v>19</v>
      </c>
      <c r="B18" s="18">
        <f>4560300</f>
        <v>4560300</v>
      </c>
      <c r="C18" s="18">
        <v>3358331.48</v>
      </c>
      <c r="D18" s="27">
        <f t="shared" si="0"/>
        <v>-1201968.52</v>
      </c>
      <c r="E18" s="28">
        <f t="shared" si="1"/>
        <v>73.642775256013863</v>
      </c>
    </row>
    <row r="19" spans="1:7" ht="15.75" x14ac:dyDescent="0.25">
      <c r="A19" s="5" t="s">
        <v>20</v>
      </c>
      <c r="B19" s="18">
        <v>21181400</v>
      </c>
      <c r="C19" s="18">
        <v>20278384.93</v>
      </c>
      <c r="D19" s="27">
        <f t="shared" si="0"/>
        <v>-903015.0700000003</v>
      </c>
      <c r="E19" s="28">
        <f t="shared" si="1"/>
        <v>95.736754558244499</v>
      </c>
    </row>
    <row r="20" spans="1:7" ht="31.5" x14ac:dyDescent="0.25">
      <c r="A20" s="5" t="s">
        <v>21</v>
      </c>
      <c r="B20" s="18">
        <v>2676373.42</v>
      </c>
      <c r="C20" s="18">
        <v>2849490.69</v>
      </c>
      <c r="D20" s="27">
        <f t="shared" si="0"/>
        <v>173117.27000000002</v>
      </c>
      <c r="E20" s="28">
        <v>0</v>
      </c>
    </row>
    <row r="21" spans="1:7" ht="15.75" x14ac:dyDescent="0.25">
      <c r="A21" s="6" t="s">
        <v>22</v>
      </c>
      <c r="B21" s="18">
        <v>1500000</v>
      </c>
      <c r="C21" s="18">
        <v>409975</v>
      </c>
      <c r="D21" s="27">
        <f t="shared" si="0"/>
        <v>-1090025</v>
      </c>
      <c r="E21" s="28">
        <f t="shared" si="1"/>
        <v>27.331666666666663</v>
      </c>
    </row>
    <row r="22" spans="1:7" ht="15.75" x14ac:dyDescent="0.25">
      <c r="A22" s="6" t="s">
        <v>23</v>
      </c>
      <c r="B22" s="18">
        <v>8200000</v>
      </c>
      <c r="C22" s="18">
        <v>9402670.8100000005</v>
      </c>
      <c r="D22" s="27">
        <f t="shared" si="0"/>
        <v>1202670.8100000005</v>
      </c>
      <c r="E22" s="28">
        <f t="shared" si="1"/>
        <v>114.66671719512196</v>
      </c>
    </row>
    <row r="23" spans="1:7" ht="31.5" x14ac:dyDescent="0.25">
      <c r="A23" s="6" t="s">
        <v>24</v>
      </c>
      <c r="B23" s="18">
        <v>5252000</v>
      </c>
      <c r="C23" s="18">
        <v>5346706.21</v>
      </c>
      <c r="D23" s="27">
        <f t="shared" si="0"/>
        <v>94706.209999999963</v>
      </c>
      <c r="E23" s="28">
        <f t="shared" si="1"/>
        <v>101.80324086062453</v>
      </c>
    </row>
    <row r="24" spans="1:7" ht="15.75" x14ac:dyDescent="0.25">
      <c r="A24" s="6" t="s">
        <v>25</v>
      </c>
      <c r="B24" s="18">
        <v>3729000</v>
      </c>
      <c r="C24" s="18">
        <v>2876894.15</v>
      </c>
      <c r="D24" s="27">
        <f t="shared" si="0"/>
        <v>-852105.85000000009</v>
      </c>
      <c r="E24" s="28">
        <f t="shared" si="1"/>
        <v>77.14921292571735</v>
      </c>
    </row>
    <row r="25" spans="1:7" ht="15.75" x14ac:dyDescent="0.25">
      <c r="A25" s="6" t="s">
        <v>26</v>
      </c>
      <c r="B25" s="18">
        <v>0</v>
      </c>
      <c r="C25" s="18">
        <v>3297.92</v>
      </c>
      <c r="D25" s="27">
        <f t="shared" si="0"/>
        <v>3297.92</v>
      </c>
      <c r="E25" s="28">
        <v>0</v>
      </c>
    </row>
    <row r="26" spans="1:7" ht="16.5" thickBot="1" x14ac:dyDescent="0.3">
      <c r="A26" s="12" t="s">
        <v>27</v>
      </c>
      <c r="B26" s="19">
        <v>725400</v>
      </c>
      <c r="C26" s="19">
        <v>771840.82</v>
      </c>
      <c r="D26" s="27">
        <f t="shared" si="0"/>
        <v>46440.819999999949</v>
      </c>
      <c r="E26" s="28">
        <f t="shared" si="1"/>
        <v>106.40209815274331</v>
      </c>
    </row>
    <row r="27" spans="1:7" ht="16.5" thickBot="1" x14ac:dyDescent="0.3">
      <c r="A27" s="2" t="s">
        <v>28</v>
      </c>
      <c r="B27" s="20">
        <f>SUM(B4:B26)</f>
        <v>626274252.34000003</v>
      </c>
      <c r="C27" s="20">
        <f>SUM(C4:C26)</f>
        <v>469173464.69999999</v>
      </c>
      <c r="D27" s="20">
        <f>C27-B27</f>
        <v>-157100787.64000005</v>
      </c>
      <c r="E27" s="29">
        <f>C27/B27*100</f>
        <v>74.91501733417725</v>
      </c>
      <c r="G27" s="34"/>
    </row>
    <row r="28" spans="1:7" ht="31.5" x14ac:dyDescent="0.25">
      <c r="A28" s="13" t="s">
        <v>29</v>
      </c>
      <c r="B28" s="22">
        <v>219963100</v>
      </c>
      <c r="C28" s="22">
        <v>189168300</v>
      </c>
      <c r="D28" s="30">
        <f>C28-B28</f>
        <v>-30794800</v>
      </c>
      <c r="E28" s="31">
        <f t="shared" ref="E28:E33" si="2">C28/B28*100</f>
        <v>86.000015457138034</v>
      </c>
    </row>
    <row r="29" spans="1:7" ht="15.75" x14ac:dyDescent="0.25">
      <c r="A29" s="6" t="s">
        <v>30</v>
      </c>
      <c r="B29" s="18">
        <v>21516800</v>
      </c>
      <c r="C29" s="18">
        <v>21516800</v>
      </c>
      <c r="D29" s="27">
        <f t="shared" ref="D29:D33" si="3">C29-B29</f>
        <v>0</v>
      </c>
      <c r="E29" s="28">
        <f t="shared" si="2"/>
        <v>100</v>
      </c>
    </row>
    <row r="30" spans="1:7" ht="31.5" x14ac:dyDescent="0.25">
      <c r="A30" s="6" t="s">
        <v>31</v>
      </c>
      <c r="B30" s="18">
        <v>356982608.77999997</v>
      </c>
      <c r="C30" s="18">
        <v>268683312.77999997</v>
      </c>
      <c r="D30" s="27">
        <f t="shared" si="3"/>
        <v>-88299296</v>
      </c>
      <c r="E30" s="28">
        <f t="shared" si="2"/>
        <v>75.265098683163927</v>
      </c>
    </row>
    <row r="31" spans="1:7" ht="31.5" x14ac:dyDescent="0.25">
      <c r="A31" s="6" t="s">
        <v>32</v>
      </c>
      <c r="B31" s="18">
        <v>605017022.88</v>
      </c>
      <c r="C31" s="18">
        <v>506617788.81999999</v>
      </c>
      <c r="D31" s="27">
        <f t="shared" si="3"/>
        <v>-98399234.060000002</v>
      </c>
      <c r="E31" s="28">
        <f t="shared" si="2"/>
        <v>83.736121408353057</v>
      </c>
    </row>
    <row r="32" spans="1:7" ht="15.75" x14ac:dyDescent="0.25">
      <c r="A32" s="6" t="s">
        <v>33</v>
      </c>
      <c r="B32" s="18">
        <v>309512628.81</v>
      </c>
      <c r="C32" s="18">
        <v>146673928.49000001</v>
      </c>
      <c r="D32" s="27">
        <f t="shared" si="3"/>
        <v>-162838700.31999999</v>
      </c>
      <c r="E32" s="28">
        <f t="shared" si="2"/>
        <v>47.388673300319027</v>
      </c>
    </row>
    <row r="33" spans="1:5" ht="16.5" thickBot="1" x14ac:dyDescent="0.3">
      <c r="A33" s="12" t="s">
        <v>34</v>
      </c>
      <c r="B33" s="19">
        <v>2328883.42</v>
      </c>
      <c r="C33" s="19">
        <v>2328883.42</v>
      </c>
      <c r="D33" s="32">
        <f t="shared" si="3"/>
        <v>0</v>
      </c>
      <c r="E33" s="33">
        <f t="shared" si="2"/>
        <v>100</v>
      </c>
    </row>
    <row r="34" spans="1:5" ht="16.5" thickBot="1" x14ac:dyDescent="0.3">
      <c r="A34" s="15" t="s">
        <v>35</v>
      </c>
      <c r="B34" s="20">
        <f>SUM(B28:B33)</f>
        <v>1515321043.8899999</v>
      </c>
      <c r="C34" s="20">
        <f>SUM(C28:C33)</f>
        <v>1134989013.51</v>
      </c>
      <c r="D34" s="21">
        <f>C34-B34</f>
        <v>-380332030.37999988</v>
      </c>
      <c r="E34" s="14">
        <f>C34/B34*100</f>
        <v>74.900894307938557</v>
      </c>
    </row>
    <row r="35" spans="1:5" ht="63.75" thickBot="1" x14ac:dyDescent="0.3">
      <c r="A35" s="16" t="s">
        <v>36</v>
      </c>
      <c r="B35" s="23">
        <v>250579.24</v>
      </c>
      <c r="C35" s="23">
        <f>13925308.05-16086533.24</f>
        <v>-2161225.1899999995</v>
      </c>
      <c r="D35" s="24">
        <f>C35-B35</f>
        <v>-2411804.4299999997</v>
      </c>
      <c r="E35" s="26">
        <v>0</v>
      </c>
    </row>
    <row r="36" spans="1:5" ht="16.5" thickBot="1" x14ac:dyDescent="0.3">
      <c r="A36" s="17" t="s">
        <v>37</v>
      </c>
      <c r="B36" s="25">
        <f>B27+B34+B35</f>
        <v>2141845875.47</v>
      </c>
      <c r="C36" s="25">
        <f>C27+C34+C35</f>
        <v>1602001253.02</v>
      </c>
      <c r="D36" s="21">
        <f>C36-B36</f>
        <v>-539844622.45000005</v>
      </c>
      <c r="E36" s="14">
        <f>C36/B36*100</f>
        <v>74.795356256362837</v>
      </c>
    </row>
    <row r="38" spans="1:5" x14ac:dyDescent="0.25">
      <c r="A38" s="1"/>
      <c r="B38" s="3"/>
      <c r="C38" s="1"/>
      <c r="D38" s="4"/>
      <c r="E38" s="1"/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SPecialiST</cp:lastModifiedBy>
  <cp:lastPrinted>2021-10-21T05:28:55Z</cp:lastPrinted>
  <dcterms:created xsi:type="dcterms:W3CDTF">2021-02-16T09:18:02Z</dcterms:created>
  <dcterms:modified xsi:type="dcterms:W3CDTF">2021-11-22T06:18:00Z</dcterms:modified>
</cp:coreProperties>
</file>