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19440" windowHeight="13680"/>
  </bookViews>
  <sheets>
    <sheet name="2024" sheetId="12" r:id="rId1"/>
  </sheets>
  <calcPr calcId="144525"/>
</workbook>
</file>

<file path=xl/calcChain.xml><?xml version="1.0" encoding="utf-8"?>
<calcChain xmlns="http://schemas.openxmlformats.org/spreadsheetml/2006/main">
  <c r="K32" i="12" l="1"/>
  <c r="J32" i="12"/>
  <c r="I32" i="12"/>
  <c r="P6" i="12" l="1"/>
  <c r="J6" i="12"/>
  <c r="H6" i="12"/>
  <c r="G6" i="12"/>
  <c r="H31" i="12" l="1"/>
  <c r="P30" i="12" l="1"/>
  <c r="P32" i="12" s="1"/>
  <c r="H13" i="12"/>
  <c r="H32" i="12" l="1"/>
  <c r="I36" i="12" l="1"/>
  <c r="J36" i="12"/>
  <c r="K36" i="12"/>
  <c r="L36" i="12"/>
  <c r="H36" i="12"/>
  <c r="L32" i="12" l="1"/>
</calcChain>
</file>

<file path=xl/comments1.xml><?xml version="1.0" encoding="utf-8"?>
<comments xmlns="http://schemas.openxmlformats.org/spreadsheetml/2006/main">
  <authors>
    <author>Автор</author>
  </authors>
  <commentList>
    <comment ref="G4" authorId="0">
      <text>
        <r>
          <rPr>
            <b/>
            <sz val="14"/>
            <color indexed="81"/>
            <rFont val="Tahoma"/>
            <family val="2"/>
            <charset val="204"/>
          </rPr>
          <t>протяженность ремонта, км.</t>
        </r>
      </text>
    </comment>
  </commentList>
</comments>
</file>

<file path=xl/sharedStrings.xml><?xml version="1.0" encoding="utf-8"?>
<sst xmlns="http://schemas.openxmlformats.org/spreadsheetml/2006/main" count="97" uniqueCount="85">
  <si>
    <t>Краевой бюджет</t>
  </si>
  <si>
    <t>Местный бюджет</t>
  </si>
  <si>
    <t>В том числе</t>
  </si>
  <si>
    <t>Внебюджетные источники</t>
  </si>
  <si>
    <t>ИТОГО</t>
  </si>
  <si>
    <t>Мощность объекта</t>
  </si>
  <si>
    <t>Контрольные точки</t>
  </si>
  <si>
    <t>Реквизиты заключенного контракта</t>
  </si>
  <si>
    <t>Стоимость заключенного контракта</t>
  </si>
  <si>
    <t>№</t>
  </si>
  <si>
    <t>Муниципальная программа</t>
  </si>
  <si>
    <t>Целевой показатель</t>
  </si>
  <si>
    <t>Мероприятие муниципальной программы</t>
  </si>
  <si>
    <t>ОБЪЕКТ</t>
  </si>
  <si>
    <t>"Развитие транспортной системы</t>
  </si>
  <si>
    <t>Добрянский округ</t>
  </si>
  <si>
    <t xml:space="preserve"> плановое финансирование, всего, тыс.руб.</t>
  </si>
  <si>
    <t xml:space="preserve"> "Развитие жилищно-коммунальной инфраструктуры"</t>
  </si>
  <si>
    <t>Срок выполнения по контракту</t>
  </si>
  <si>
    <t>Статус реализации мероприятия</t>
  </si>
  <si>
    <t>"Благоустройство Добрянского городского округа"</t>
  </si>
  <si>
    <t xml:space="preserve">Доля автомобильных дорог местного значения, соответствующих нормативным и допустимым требованиям к транспортно-эксплуатационным показателям по сети автомобильных дорог общего пользования местного значения,%. </t>
  </si>
  <si>
    <t>Федеральный проект</t>
  </si>
  <si>
    <t>Нац проект</t>
  </si>
  <si>
    <t>БЕЗОПАСНЫЕ И КАЧЕСТВЕННЫЕ АВТОМОБИЛЬНЫЕ ДОРОГИ</t>
  </si>
  <si>
    <t>ФП Дорожная сеть</t>
  </si>
  <si>
    <t>ЖИЛЬЕ И ГОРОДСКАЯ СРЕДА</t>
  </si>
  <si>
    <t>ФП Жилье</t>
  </si>
  <si>
    <t>ФП Формирование комфортной городской среды</t>
  </si>
  <si>
    <t>КУЛЬТУРА</t>
  </si>
  <si>
    <t>ОБРАЗОВАНИЕ</t>
  </si>
  <si>
    <t>ФП «Современная школа»</t>
  </si>
  <si>
    <t>Финансирование федеральное, реализует Минкультуры ПК.  (КВОТА)</t>
  </si>
  <si>
    <t>«Функционирование и развитие системы образования»</t>
  </si>
  <si>
    <t>ВСЕГО</t>
  </si>
  <si>
    <t>ФП "Творческие люди"</t>
  </si>
  <si>
    <t>Мероприятия для поддержки участия в национальных проектах и мероприятия без финансирования из бюджета округа</t>
  </si>
  <si>
    <t>070R12Т040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</t>
  </si>
  <si>
    <t>110F255550  Реализация программ формирования современной городской среды</t>
  </si>
  <si>
    <t>102F367483,102F367484 Обеспечение устойчивого сокращения непригодного для проживания жилого фонда, Реализация мероприятий по обеспечению устойчивого сокращения непригодного для проживания жилого фонда</t>
  </si>
  <si>
    <t>Постановление (ОМСУ) от 09.11.2022 № 3180 "Об утверждении муниципальной программы Добрянского городского округа  "Развитие транспортной системы"</t>
  </si>
  <si>
    <t>Постановление (ОМСУ) от 30.12.2022 № 3874 "Об утверждении муниципальной программы Добрянского городского округа  "Формирование современной городской среды"</t>
  </si>
  <si>
    <t xml:space="preserve">МК № 325.22 от 11.07.2022 ООО "Строительная компания "Вега" </t>
  </si>
  <si>
    <t>11.07.2022-31.12.2024</t>
  </si>
  <si>
    <t>Количество расселенных граждан из аварийного жилищного фонда 15  человек к концу 2023г.</t>
  </si>
  <si>
    <t xml:space="preserve">МК № 326.22 от 11.07.2022 ООО "Строительная компания "Вега" </t>
  </si>
  <si>
    <t>3.3. Повышение квалификации сотрудников учреждений культуры библиотечного типа в рамках Национального проекта "Культура". 4.3. Повышение квалификации сотрудников учреждений культуры музейного типа в рамках Национального проекта "Культура"</t>
  </si>
  <si>
    <t>Постановление (ОМСУ) от 31.10.2022 № 3047 "Об утверждении муниципальной программы Добрянского городского округа «Функционирование и развитие системы образования»</t>
  </si>
  <si>
    <t>Работы выполняются</t>
  </si>
  <si>
    <t>"Развитие культуры и туризма"</t>
  </si>
  <si>
    <t>2022 - 2023</t>
  </si>
  <si>
    <t xml:space="preserve">Федеральный бюджет </t>
  </si>
  <si>
    <t>Подписано 63 соглашений на выкуп у собственников жилых помещений</t>
  </si>
  <si>
    <t>Постановление (ОМСУ) от 28.10.2022 № 3026 "Об утверждении муниципальной программы "Развитие жилищно коммунальной инфраструктуры"</t>
  </si>
  <si>
    <t>ПЕРЕЧЕНЬ  НАЦИОНАЛЬНЫХ ПРОЕКТОВ 2024 ГОД</t>
  </si>
  <si>
    <t>Количество общеобразовательных организаций, в которых обновлена материально-техническая база для занятий физической культурой и спортом - 1</t>
  </si>
  <si>
    <t>ФП "Успех каждого ребенка"</t>
  </si>
  <si>
    <t>Отношение среднемесячной заработной платы педагогических работников муниципальных организаций дополнительного образования к средней заработной плате учителей в городском округе</t>
  </si>
  <si>
    <t>0100113000 Обеспечение деятельности (оказание услуг, выполнение работ) муниципальных учреждений (организаций).
Реализация дополнительных общеразвивающих программ. «Точка роста» на базе МБОУ "ДСОШ № 3", МБОУ "ПСОШ № 1" - центр образования цифрового и гуманитарного профилей (зар. плата и расходные материалы)</t>
  </si>
  <si>
    <t>010Е250980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</si>
  <si>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Ремонт спортивного зала МБОУ «Дивьинская СОШ» в с. Висим Добрянского городского округа</t>
  </si>
  <si>
    <t>ул. Советская, г. Добрянка, участок км 002+825 - км 003+865</t>
  </si>
  <si>
    <t>МК № УСК/17/2023 от 27.06.2023 АО  "Уралмостострой"</t>
  </si>
  <si>
    <t>30.06.2023- 02.08.2024</t>
  </si>
  <si>
    <t>Работы выполнены частично (приостановлены в связи с закрытием строительного сезона)</t>
  </si>
  <si>
    <t>ул 50 лет Октября, р.п. Полазна, участок км 000+000 - 000+445</t>
  </si>
  <si>
    <t>МК № УКС/05/2023 от 26.05.2023 ООО "СК Трансстрой"</t>
  </si>
  <si>
    <t>01.09.2023-05.07.2024</t>
  </si>
  <si>
    <t>ИТОГО:</t>
  </si>
  <si>
    <t>Постановление (ОМСУ) от 31.10.2022 № 3049 "Об утверждении муниципальной программы Добрянского городского округа "Развитие культуры и туризма"</t>
  </si>
  <si>
    <t>Количество сотрудников учреждений культуры, повысивших квалификацию в рамках Национального проекта "Культура" - 7</t>
  </si>
  <si>
    <t>МК № 4/2024 от 26.02.2024 ООО "КамаСтройСервис"</t>
  </si>
  <si>
    <t>01.06.2024- 11.07.2024</t>
  </si>
  <si>
    <t>Благоустройство общественной территории "Сквер им. П.М. Пелиха"</t>
  </si>
  <si>
    <t>Благоустройство общественной территории "Сквер Инженерный"</t>
  </si>
  <si>
    <t>Благоустройство дворовых территорий в г. Добрянка (ул. Ермакова, д. 30, ул. Ермакова д. 31, ул. Орлова, д. 48, ул. Победы , д. 47, ул. К.Маркса д.79)</t>
  </si>
  <si>
    <t>Благоустройство дворовых территорий в р.п. Полазна ул. Нефтяников д.15</t>
  </si>
  <si>
    <t>Благоустройство дворовых территорий в р.п. Полазна ул. 50 лет Октября, 15</t>
  </si>
  <si>
    <t>Благоустройство дворовых территорий в р.п. Полазна ул. Пяткина, д.57</t>
  </si>
  <si>
    <t>ГПД № 7688 от 08.04.2024 г. ООО "СК "ТрансСтрой"</t>
  </si>
  <si>
    <t>ГПД № 7488 от 05.04.2024 г. ООО "СК "ТрансСтрой"</t>
  </si>
  <si>
    <t>ГПД № 7588 от 05.04.2024 г. ООО "СК "ТрансСтрой"</t>
  </si>
  <si>
    <t>13.05.2024 - 27.08.2024</t>
  </si>
  <si>
    <t>Работы не начаты</t>
  </si>
  <si>
    <t>1. Количество благоустроенных дворовых территорий;                               2. Количество благоустроенных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</si>
</sst>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00"/>
    <numFmt numFmtId="165" formatCode="0.000"/>
    <numFmt numFmtId="166" formatCode="#,##0.00000_р_."/>
    <numFmt numFmtId="167" formatCode="_-* #,##0.00000_р_._-;\-* #,##0.00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8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 shrinkToFit="1"/>
    </xf>
    <xf numFmtId="164" fontId="4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/>
    </xf>
    <xf numFmtId="167" fontId="4" fillId="0" borderId="1" xfId="2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7" fontId="4" fillId="0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2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G1" zoomScale="55" zoomScaleNormal="55" workbookViewId="0">
      <pane ySplit="3" topLeftCell="A4" activePane="bottomLeft" state="frozen"/>
      <selection pane="bottomLeft" activeCell="R13" sqref="R13:R30"/>
    </sheetView>
  </sheetViews>
  <sheetFormatPr defaultRowHeight="15.75" x14ac:dyDescent="0.25"/>
  <cols>
    <col min="1" max="1" width="6.7109375" style="1" customWidth="1"/>
    <col min="2" max="3" width="22.28515625" style="1" customWidth="1"/>
    <col min="4" max="4" width="23.28515625" style="1" customWidth="1"/>
    <col min="5" max="5" width="50.28515625" style="1" customWidth="1"/>
    <col min="6" max="6" width="44.85546875" style="2" customWidth="1"/>
    <col min="7" max="7" width="15.5703125" style="1" customWidth="1"/>
    <col min="8" max="8" width="25.7109375" style="1" customWidth="1"/>
    <col min="9" max="9" width="27.42578125" style="1" customWidth="1"/>
    <col min="10" max="10" width="25.42578125" style="1" customWidth="1"/>
    <col min="11" max="11" width="21.85546875" style="1" bestFit="1" customWidth="1"/>
    <col min="12" max="12" width="22.28515625" style="1" customWidth="1"/>
    <col min="13" max="13" width="34.42578125" style="1" customWidth="1"/>
    <col min="14" max="14" width="23.7109375" style="1" customWidth="1"/>
    <col min="15" max="15" width="20" style="1" customWidth="1"/>
    <col min="16" max="16" width="28" style="1" customWidth="1"/>
    <col min="17" max="17" width="33.85546875" style="1" customWidth="1"/>
    <col min="18" max="18" width="38.85546875" style="1" customWidth="1"/>
    <col min="19" max="16384" width="9.140625" style="1"/>
  </cols>
  <sheetData>
    <row r="1" spans="1:18" ht="25.5" customHeight="1" x14ac:dyDescent="0.3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40.5" customHeight="1" x14ac:dyDescent="0.25">
      <c r="A2" s="70" t="s">
        <v>9</v>
      </c>
      <c r="B2" s="73" t="s">
        <v>23</v>
      </c>
      <c r="C2" s="73" t="s">
        <v>22</v>
      </c>
      <c r="D2" s="73" t="s">
        <v>10</v>
      </c>
      <c r="E2" s="73" t="s">
        <v>12</v>
      </c>
      <c r="F2" s="70" t="s">
        <v>13</v>
      </c>
      <c r="G2" s="70" t="s">
        <v>5</v>
      </c>
      <c r="H2" s="70" t="s">
        <v>16</v>
      </c>
      <c r="I2" s="71" t="s">
        <v>2</v>
      </c>
      <c r="J2" s="71"/>
      <c r="K2" s="71"/>
      <c r="L2" s="71"/>
      <c r="M2" s="72" t="s">
        <v>6</v>
      </c>
      <c r="N2" s="72"/>
      <c r="O2" s="72"/>
      <c r="P2" s="72"/>
      <c r="Q2" s="72"/>
      <c r="R2" s="72"/>
    </row>
    <row r="3" spans="1:18" ht="56.25" x14ac:dyDescent="0.25">
      <c r="A3" s="70"/>
      <c r="B3" s="74"/>
      <c r="C3" s="74"/>
      <c r="D3" s="74"/>
      <c r="E3" s="74"/>
      <c r="F3" s="70"/>
      <c r="G3" s="70"/>
      <c r="H3" s="70"/>
      <c r="I3" s="5" t="s">
        <v>51</v>
      </c>
      <c r="J3" s="5" t="s">
        <v>0</v>
      </c>
      <c r="K3" s="5" t="s">
        <v>1</v>
      </c>
      <c r="L3" s="5" t="s">
        <v>3</v>
      </c>
      <c r="M3" s="6" t="s">
        <v>7</v>
      </c>
      <c r="N3" s="6" t="s">
        <v>18</v>
      </c>
      <c r="O3" s="6" t="s">
        <v>19</v>
      </c>
      <c r="P3" s="6" t="s">
        <v>8</v>
      </c>
      <c r="Q3" s="6" t="s">
        <v>10</v>
      </c>
      <c r="R3" s="6" t="s">
        <v>11</v>
      </c>
    </row>
    <row r="4" spans="1:18" s="3" customFormat="1" ht="156" customHeight="1" x14ac:dyDescent="0.3">
      <c r="A4" s="107">
        <v>1</v>
      </c>
      <c r="B4" s="105" t="s">
        <v>24</v>
      </c>
      <c r="C4" s="105" t="s">
        <v>25</v>
      </c>
      <c r="D4" s="105" t="s">
        <v>14</v>
      </c>
      <c r="E4" s="105" t="s">
        <v>37</v>
      </c>
      <c r="F4" s="48" t="s">
        <v>61</v>
      </c>
      <c r="G4" s="49">
        <v>1.04</v>
      </c>
      <c r="H4" s="50">
        <v>51415.857980000001</v>
      </c>
      <c r="I4" s="28">
        <v>0</v>
      </c>
      <c r="J4" s="50">
        <v>51415.857980000001</v>
      </c>
      <c r="K4" s="28">
        <v>0</v>
      </c>
      <c r="L4" s="28">
        <v>0</v>
      </c>
      <c r="M4" s="51" t="s">
        <v>62</v>
      </c>
      <c r="N4" s="52" t="s">
        <v>63</v>
      </c>
      <c r="O4" s="53" t="s">
        <v>64</v>
      </c>
      <c r="P4" s="54">
        <v>51415.857980000001</v>
      </c>
      <c r="Q4" s="88" t="s">
        <v>40</v>
      </c>
      <c r="R4" s="88" t="s">
        <v>21</v>
      </c>
    </row>
    <row r="5" spans="1:18" s="3" customFormat="1" ht="162" customHeight="1" x14ac:dyDescent="0.3">
      <c r="A5" s="108"/>
      <c r="B5" s="106"/>
      <c r="C5" s="106"/>
      <c r="D5" s="106"/>
      <c r="E5" s="106"/>
      <c r="F5" s="48" t="s">
        <v>65</v>
      </c>
      <c r="G5" s="49">
        <v>0.44500000000000001</v>
      </c>
      <c r="H5" s="27">
        <v>18584.142019999999</v>
      </c>
      <c r="I5" s="28">
        <v>0</v>
      </c>
      <c r="J5" s="27">
        <v>18584.142019999999</v>
      </c>
      <c r="K5" s="28">
        <v>0</v>
      </c>
      <c r="L5" s="28">
        <v>0</v>
      </c>
      <c r="M5" s="14" t="s">
        <v>66</v>
      </c>
      <c r="N5" s="55" t="s">
        <v>67</v>
      </c>
      <c r="O5" s="53" t="s">
        <v>64</v>
      </c>
      <c r="P5" s="56">
        <v>18584.142019999999</v>
      </c>
      <c r="Q5" s="89"/>
      <c r="R5" s="89"/>
    </row>
    <row r="6" spans="1:18" s="4" customFormat="1" ht="18.75" customHeight="1" x14ac:dyDescent="0.3">
      <c r="A6" s="109" t="s">
        <v>68</v>
      </c>
      <c r="B6" s="109"/>
      <c r="C6" s="109"/>
      <c r="D6" s="109"/>
      <c r="E6" s="109"/>
      <c r="F6" s="109"/>
      <c r="G6" s="57">
        <f>G4+G5</f>
        <v>1.4850000000000001</v>
      </c>
      <c r="H6" s="25">
        <f>SUM(H4:H5)</f>
        <v>70000</v>
      </c>
      <c r="I6" s="25">
        <v>0</v>
      </c>
      <c r="J6" s="25">
        <f>SUM(J4:J5)</f>
        <v>70000</v>
      </c>
      <c r="K6" s="25">
        <v>0</v>
      </c>
      <c r="L6" s="25">
        <v>0</v>
      </c>
      <c r="M6" s="58"/>
      <c r="N6" s="58"/>
      <c r="O6" s="58"/>
      <c r="P6" s="25">
        <f>SUM(P4:P5)</f>
        <v>70000</v>
      </c>
      <c r="Q6" s="59"/>
      <c r="R6" s="59"/>
    </row>
    <row r="7" spans="1:18" ht="71.25" customHeight="1" x14ac:dyDescent="0.25">
      <c r="A7" s="103">
        <v>2</v>
      </c>
      <c r="B7" s="110" t="s">
        <v>26</v>
      </c>
      <c r="C7" s="110" t="s">
        <v>28</v>
      </c>
      <c r="D7" s="110" t="s">
        <v>20</v>
      </c>
      <c r="E7" s="110" t="s">
        <v>38</v>
      </c>
      <c r="F7" s="68" t="s">
        <v>73</v>
      </c>
      <c r="G7" s="62"/>
      <c r="H7" s="36">
        <v>6744.2521200000001</v>
      </c>
      <c r="I7" s="36">
        <v>4365.1270199999999</v>
      </c>
      <c r="J7" s="36">
        <v>1704.6999000000001</v>
      </c>
      <c r="K7" s="36">
        <v>674.42520000000002</v>
      </c>
      <c r="L7" s="36">
        <v>0</v>
      </c>
      <c r="M7" s="51"/>
      <c r="N7" s="60"/>
      <c r="O7" s="61"/>
      <c r="P7" s="36">
        <v>9061.0125499999995</v>
      </c>
      <c r="Q7" s="113" t="s">
        <v>41</v>
      </c>
      <c r="R7" s="116" t="s">
        <v>84</v>
      </c>
    </row>
    <row r="8" spans="1:18" ht="71.25" customHeight="1" x14ac:dyDescent="0.25">
      <c r="A8" s="104"/>
      <c r="B8" s="111"/>
      <c r="C8" s="111"/>
      <c r="D8" s="111"/>
      <c r="E8" s="111"/>
      <c r="F8" s="67" t="s">
        <v>74</v>
      </c>
      <c r="G8" s="66"/>
      <c r="H8" s="36">
        <v>8057.1987099999997</v>
      </c>
      <c r="I8" s="36">
        <v>5214.9141499999996</v>
      </c>
      <c r="J8" s="36">
        <v>2036.5646899999999</v>
      </c>
      <c r="K8" s="36">
        <v>805.71987000000001</v>
      </c>
      <c r="L8" s="36">
        <v>0</v>
      </c>
      <c r="M8" s="51"/>
      <c r="N8" s="60"/>
      <c r="O8" s="61"/>
      <c r="P8" s="36"/>
      <c r="Q8" s="114"/>
      <c r="R8" s="117"/>
    </row>
    <row r="9" spans="1:18" ht="86.25" customHeight="1" x14ac:dyDescent="0.25">
      <c r="A9" s="104"/>
      <c r="B9" s="111"/>
      <c r="C9" s="111"/>
      <c r="D9" s="111"/>
      <c r="E9" s="111"/>
      <c r="F9" s="67" t="s">
        <v>75</v>
      </c>
      <c r="G9" s="66"/>
      <c r="H9" s="36">
        <v>7530.9435599999997</v>
      </c>
      <c r="I9" s="36">
        <v>4874.3025299999999</v>
      </c>
      <c r="J9" s="36">
        <v>1903.5466699999999</v>
      </c>
      <c r="K9" s="36">
        <v>753.09436000000005</v>
      </c>
      <c r="L9" s="36">
        <v>0</v>
      </c>
      <c r="M9" s="51"/>
      <c r="N9" s="60"/>
      <c r="O9" s="61"/>
      <c r="P9" s="36"/>
      <c r="Q9" s="114"/>
      <c r="R9" s="117"/>
    </row>
    <row r="10" spans="1:18" ht="51.75" customHeight="1" x14ac:dyDescent="0.25">
      <c r="A10" s="104"/>
      <c r="B10" s="111"/>
      <c r="C10" s="111"/>
      <c r="D10" s="111"/>
      <c r="E10" s="111"/>
      <c r="F10" s="67" t="s">
        <v>76</v>
      </c>
      <c r="G10" s="66"/>
      <c r="H10" s="36">
        <v>1129.55486</v>
      </c>
      <c r="I10" s="36">
        <v>731.08928000000003</v>
      </c>
      <c r="J10" s="36">
        <v>285.51008999999999</v>
      </c>
      <c r="K10" s="36">
        <v>112.95549</v>
      </c>
      <c r="L10" s="36">
        <v>0</v>
      </c>
      <c r="M10" s="51" t="s">
        <v>79</v>
      </c>
      <c r="N10" s="60" t="s">
        <v>82</v>
      </c>
      <c r="O10" s="61" t="s">
        <v>83</v>
      </c>
      <c r="P10" s="36">
        <v>1129.55486</v>
      </c>
      <c r="Q10" s="114"/>
      <c r="R10" s="117"/>
    </row>
    <row r="11" spans="1:18" ht="56.25" x14ac:dyDescent="0.25">
      <c r="A11" s="104"/>
      <c r="B11" s="111"/>
      <c r="C11" s="111"/>
      <c r="D11" s="111"/>
      <c r="E11" s="111"/>
      <c r="F11" s="67" t="s">
        <v>77</v>
      </c>
      <c r="G11" s="62"/>
      <c r="H11" s="36">
        <v>1451.2107699999999</v>
      </c>
      <c r="I11" s="36">
        <v>939.27677000000006</v>
      </c>
      <c r="J11" s="36">
        <v>366.81292999999999</v>
      </c>
      <c r="K11" s="36">
        <v>145.12107</v>
      </c>
      <c r="L11" s="36">
        <v>0</v>
      </c>
      <c r="M11" s="51" t="s">
        <v>80</v>
      </c>
      <c r="N11" s="60" t="s">
        <v>82</v>
      </c>
      <c r="O11" s="61" t="s">
        <v>83</v>
      </c>
      <c r="P11" s="36">
        <v>1451.2107699999999</v>
      </c>
      <c r="Q11" s="114"/>
      <c r="R11" s="117"/>
    </row>
    <row r="12" spans="1:18" ht="51" customHeight="1" x14ac:dyDescent="0.3">
      <c r="A12" s="104"/>
      <c r="B12" s="112"/>
      <c r="C12" s="112"/>
      <c r="D12" s="112"/>
      <c r="E12" s="112"/>
      <c r="F12" s="67" t="s">
        <v>78</v>
      </c>
      <c r="G12" s="63"/>
      <c r="H12" s="36">
        <v>1768.7153499999999</v>
      </c>
      <c r="I12" s="36">
        <v>1144.77736</v>
      </c>
      <c r="J12" s="36">
        <v>447.06644999999997</v>
      </c>
      <c r="K12" s="36">
        <v>176.87154000000001</v>
      </c>
      <c r="L12" s="36">
        <v>0</v>
      </c>
      <c r="M12" s="65" t="s">
        <v>81</v>
      </c>
      <c r="N12" s="60" t="s">
        <v>82</v>
      </c>
      <c r="O12" s="61" t="s">
        <v>83</v>
      </c>
      <c r="P12" s="64">
        <v>1768.7153499999999</v>
      </c>
      <c r="Q12" s="115"/>
      <c r="R12" s="118"/>
    </row>
    <row r="13" spans="1:18" ht="15.75" customHeight="1" x14ac:dyDescent="0.25">
      <c r="A13" s="75">
        <v>3</v>
      </c>
      <c r="B13" s="78" t="s">
        <v>26</v>
      </c>
      <c r="C13" s="78" t="s">
        <v>27</v>
      </c>
      <c r="D13" s="78" t="s">
        <v>17</v>
      </c>
      <c r="E13" s="78" t="s">
        <v>39</v>
      </c>
      <c r="F13" s="88" t="s">
        <v>15</v>
      </c>
      <c r="G13" s="94"/>
      <c r="H13" s="97">
        <f>I13+J13</f>
        <v>391947.31917999999</v>
      </c>
      <c r="I13" s="119">
        <v>240201.72888000001</v>
      </c>
      <c r="J13" s="119">
        <v>151745.59030000001</v>
      </c>
      <c r="K13" s="97">
        <v>0</v>
      </c>
      <c r="L13" s="97">
        <v>0</v>
      </c>
      <c r="M13" s="88" t="s">
        <v>42</v>
      </c>
      <c r="N13" s="88" t="s">
        <v>43</v>
      </c>
      <c r="O13" s="88" t="s">
        <v>48</v>
      </c>
      <c r="P13" s="91">
        <v>75319.482099999994</v>
      </c>
      <c r="Q13" s="78" t="s">
        <v>53</v>
      </c>
      <c r="R13" s="100" t="s">
        <v>44</v>
      </c>
    </row>
    <row r="14" spans="1:18" ht="15.75" customHeight="1" x14ac:dyDescent="0.25">
      <c r="A14" s="76"/>
      <c r="B14" s="79"/>
      <c r="C14" s="79"/>
      <c r="D14" s="79"/>
      <c r="E14" s="79"/>
      <c r="F14" s="89"/>
      <c r="G14" s="95"/>
      <c r="H14" s="98"/>
      <c r="I14" s="120"/>
      <c r="J14" s="120"/>
      <c r="K14" s="98"/>
      <c r="L14" s="98"/>
      <c r="M14" s="89"/>
      <c r="N14" s="89"/>
      <c r="O14" s="89"/>
      <c r="P14" s="92"/>
      <c r="Q14" s="79"/>
      <c r="R14" s="101"/>
    </row>
    <row r="15" spans="1:18" ht="15.75" customHeight="1" x14ac:dyDescent="0.25">
      <c r="A15" s="76"/>
      <c r="B15" s="79"/>
      <c r="C15" s="79"/>
      <c r="D15" s="79"/>
      <c r="E15" s="79"/>
      <c r="F15" s="89"/>
      <c r="G15" s="95"/>
      <c r="H15" s="98"/>
      <c r="I15" s="120"/>
      <c r="J15" s="120"/>
      <c r="K15" s="98"/>
      <c r="L15" s="98"/>
      <c r="M15" s="89"/>
      <c r="N15" s="89"/>
      <c r="O15" s="89"/>
      <c r="P15" s="92"/>
      <c r="Q15" s="79"/>
      <c r="R15" s="101"/>
    </row>
    <row r="16" spans="1:18" ht="15.75" customHeight="1" x14ac:dyDescent="0.25">
      <c r="A16" s="76"/>
      <c r="B16" s="79"/>
      <c r="C16" s="79"/>
      <c r="D16" s="79"/>
      <c r="E16" s="79"/>
      <c r="F16" s="89"/>
      <c r="G16" s="95"/>
      <c r="H16" s="98"/>
      <c r="I16" s="120"/>
      <c r="J16" s="120"/>
      <c r="K16" s="98"/>
      <c r="L16" s="98"/>
      <c r="M16" s="89"/>
      <c r="N16" s="89"/>
      <c r="O16" s="89"/>
      <c r="P16" s="92"/>
      <c r="Q16" s="79"/>
      <c r="R16" s="101"/>
    </row>
    <row r="17" spans="1:18" ht="27" customHeight="1" x14ac:dyDescent="0.25">
      <c r="A17" s="76"/>
      <c r="B17" s="79"/>
      <c r="C17" s="79"/>
      <c r="D17" s="79"/>
      <c r="E17" s="79"/>
      <c r="F17" s="89"/>
      <c r="G17" s="95"/>
      <c r="H17" s="98"/>
      <c r="I17" s="120"/>
      <c r="J17" s="120"/>
      <c r="K17" s="98"/>
      <c r="L17" s="98"/>
      <c r="M17" s="89"/>
      <c r="N17" s="89"/>
      <c r="O17" s="89"/>
      <c r="P17" s="92"/>
      <c r="Q17" s="79"/>
      <c r="R17" s="101"/>
    </row>
    <row r="18" spans="1:18" ht="9.75" customHeight="1" x14ac:dyDescent="0.25">
      <c r="A18" s="76"/>
      <c r="B18" s="79"/>
      <c r="C18" s="79"/>
      <c r="D18" s="79"/>
      <c r="E18" s="79"/>
      <c r="F18" s="89"/>
      <c r="G18" s="95"/>
      <c r="H18" s="98"/>
      <c r="I18" s="120"/>
      <c r="J18" s="120"/>
      <c r="K18" s="98"/>
      <c r="L18" s="98"/>
      <c r="M18" s="89"/>
      <c r="N18" s="89"/>
      <c r="O18" s="89"/>
      <c r="P18" s="92"/>
      <c r="Q18" s="79"/>
      <c r="R18" s="101"/>
    </row>
    <row r="19" spans="1:18" ht="18.75" hidden="1" customHeight="1" x14ac:dyDescent="0.25">
      <c r="A19" s="76"/>
      <c r="B19" s="79"/>
      <c r="C19" s="79"/>
      <c r="D19" s="79"/>
      <c r="E19" s="79"/>
      <c r="F19" s="89"/>
      <c r="G19" s="95"/>
      <c r="H19" s="98"/>
      <c r="I19" s="120"/>
      <c r="J19" s="120"/>
      <c r="K19" s="98"/>
      <c r="L19" s="98"/>
      <c r="M19" s="89"/>
      <c r="N19" s="89"/>
      <c r="O19" s="89"/>
      <c r="P19" s="92"/>
      <c r="Q19" s="79"/>
      <c r="R19" s="101"/>
    </row>
    <row r="20" spans="1:18" ht="18.75" hidden="1" customHeight="1" x14ac:dyDescent="0.25">
      <c r="A20" s="76"/>
      <c r="B20" s="79"/>
      <c r="C20" s="79"/>
      <c r="D20" s="79"/>
      <c r="E20" s="79"/>
      <c r="F20" s="89"/>
      <c r="G20" s="95"/>
      <c r="H20" s="98"/>
      <c r="I20" s="120"/>
      <c r="J20" s="120"/>
      <c r="K20" s="98"/>
      <c r="L20" s="98"/>
      <c r="M20" s="90"/>
      <c r="N20" s="90"/>
      <c r="O20" s="89"/>
      <c r="P20" s="93"/>
      <c r="Q20" s="79"/>
      <c r="R20" s="101"/>
    </row>
    <row r="21" spans="1:18" ht="6" hidden="1" customHeight="1" x14ac:dyDescent="0.3">
      <c r="A21" s="76"/>
      <c r="B21" s="79"/>
      <c r="C21" s="79"/>
      <c r="D21" s="79"/>
      <c r="E21" s="79"/>
      <c r="F21" s="89"/>
      <c r="G21" s="95"/>
      <c r="H21" s="98"/>
      <c r="I21" s="120"/>
      <c r="J21" s="120"/>
      <c r="K21" s="98"/>
      <c r="L21" s="98"/>
      <c r="M21" s="17"/>
      <c r="N21" s="22"/>
      <c r="O21" s="89"/>
      <c r="P21" s="24"/>
      <c r="Q21" s="79"/>
      <c r="R21" s="101"/>
    </row>
    <row r="22" spans="1:18" ht="18.75" hidden="1" customHeight="1" x14ac:dyDescent="0.3">
      <c r="A22" s="76"/>
      <c r="B22" s="79"/>
      <c r="C22" s="79"/>
      <c r="D22" s="79"/>
      <c r="E22" s="79"/>
      <c r="F22" s="89"/>
      <c r="G22" s="95"/>
      <c r="H22" s="98"/>
      <c r="I22" s="120"/>
      <c r="J22" s="120"/>
      <c r="K22" s="98"/>
      <c r="L22" s="98"/>
      <c r="M22" s="17"/>
      <c r="N22" s="22"/>
      <c r="O22" s="89"/>
      <c r="P22" s="24"/>
      <c r="Q22" s="79"/>
      <c r="R22" s="101"/>
    </row>
    <row r="23" spans="1:18" ht="18.75" hidden="1" customHeight="1" x14ac:dyDescent="0.3">
      <c r="A23" s="76"/>
      <c r="B23" s="79"/>
      <c r="C23" s="79"/>
      <c r="D23" s="79"/>
      <c r="E23" s="79"/>
      <c r="F23" s="89"/>
      <c r="G23" s="95"/>
      <c r="H23" s="98"/>
      <c r="I23" s="120"/>
      <c r="J23" s="120"/>
      <c r="K23" s="98"/>
      <c r="L23" s="98"/>
      <c r="M23" s="17"/>
      <c r="N23" s="22"/>
      <c r="O23" s="89"/>
      <c r="P23" s="24"/>
      <c r="Q23" s="79"/>
      <c r="R23" s="101"/>
    </row>
    <row r="24" spans="1:18" ht="13.5" customHeight="1" x14ac:dyDescent="0.25">
      <c r="A24" s="76"/>
      <c r="B24" s="79"/>
      <c r="C24" s="79"/>
      <c r="D24" s="79"/>
      <c r="E24" s="79"/>
      <c r="F24" s="89"/>
      <c r="G24" s="95"/>
      <c r="H24" s="98"/>
      <c r="I24" s="120"/>
      <c r="J24" s="120"/>
      <c r="K24" s="98"/>
      <c r="L24" s="98"/>
      <c r="M24" s="88" t="s">
        <v>45</v>
      </c>
      <c r="N24" s="88" t="s">
        <v>43</v>
      </c>
      <c r="O24" s="89"/>
      <c r="P24" s="91">
        <v>139485.43369000001</v>
      </c>
      <c r="Q24" s="79"/>
      <c r="R24" s="101"/>
    </row>
    <row r="25" spans="1:18" ht="22.5" customHeight="1" x14ac:dyDescent="0.25">
      <c r="A25" s="76"/>
      <c r="B25" s="79"/>
      <c r="C25" s="79"/>
      <c r="D25" s="79"/>
      <c r="E25" s="79"/>
      <c r="F25" s="89"/>
      <c r="G25" s="95"/>
      <c r="H25" s="98"/>
      <c r="I25" s="120"/>
      <c r="J25" s="120"/>
      <c r="K25" s="98"/>
      <c r="L25" s="98"/>
      <c r="M25" s="89"/>
      <c r="N25" s="89"/>
      <c r="O25" s="89"/>
      <c r="P25" s="92"/>
      <c r="Q25" s="79"/>
      <c r="R25" s="101"/>
    </row>
    <row r="26" spans="1:18" ht="17.25" customHeight="1" x14ac:dyDescent="0.25">
      <c r="A26" s="76"/>
      <c r="B26" s="79"/>
      <c r="C26" s="79"/>
      <c r="D26" s="79"/>
      <c r="E26" s="79"/>
      <c r="F26" s="89"/>
      <c r="G26" s="95"/>
      <c r="H26" s="98"/>
      <c r="I26" s="120"/>
      <c r="J26" s="120"/>
      <c r="K26" s="98"/>
      <c r="L26" s="98"/>
      <c r="M26" s="89"/>
      <c r="N26" s="89"/>
      <c r="O26" s="89"/>
      <c r="P26" s="92"/>
      <c r="Q26" s="79"/>
      <c r="R26" s="101"/>
    </row>
    <row r="27" spans="1:18" ht="14.25" customHeight="1" x14ac:dyDescent="0.25">
      <c r="A27" s="76"/>
      <c r="B27" s="79"/>
      <c r="C27" s="79"/>
      <c r="D27" s="79"/>
      <c r="E27" s="79"/>
      <c r="F27" s="89"/>
      <c r="G27" s="95"/>
      <c r="H27" s="98"/>
      <c r="I27" s="120"/>
      <c r="J27" s="120"/>
      <c r="K27" s="98"/>
      <c r="L27" s="98"/>
      <c r="M27" s="89"/>
      <c r="N27" s="89"/>
      <c r="O27" s="89"/>
      <c r="P27" s="92"/>
      <c r="Q27" s="79"/>
      <c r="R27" s="101"/>
    </row>
    <row r="28" spans="1:18" ht="18.75" hidden="1" customHeight="1" x14ac:dyDescent="0.25">
      <c r="A28" s="76"/>
      <c r="B28" s="79"/>
      <c r="C28" s="79"/>
      <c r="D28" s="79"/>
      <c r="E28" s="79"/>
      <c r="F28" s="89"/>
      <c r="G28" s="95"/>
      <c r="H28" s="98"/>
      <c r="I28" s="120"/>
      <c r="J28" s="120"/>
      <c r="K28" s="98"/>
      <c r="L28" s="98"/>
      <c r="M28" s="89"/>
      <c r="N28" s="89"/>
      <c r="O28" s="89"/>
      <c r="P28" s="92"/>
      <c r="Q28" s="79"/>
      <c r="R28" s="101"/>
    </row>
    <row r="29" spans="1:18" ht="18.75" customHeight="1" x14ac:dyDescent="0.25">
      <c r="A29" s="76"/>
      <c r="B29" s="79"/>
      <c r="C29" s="79"/>
      <c r="D29" s="79"/>
      <c r="E29" s="79"/>
      <c r="F29" s="89"/>
      <c r="G29" s="95"/>
      <c r="H29" s="98"/>
      <c r="I29" s="120"/>
      <c r="J29" s="120"/>
      <c r="K29" s="98"/>
      <c r="L29" s="98"/>
      <c r="M29" s="90"/>
      <c r="N29" s="90"/>
      <c r="O29" s="89"/>
      <c r="P29" s="93"/>
      <c r="Q29" s="79"/>
      <c r="R29" s="101"/>
    </row>
    <row r="30" spans="1:18" ht="73.5" customHeight="1" x14ac:dyDescent="0.25">
      <c r="A30" s="77"/>
      <c r="B30" s="80"/>
      <c r="C30" s="80"/>
      <c r="D30" s="80"/>
      <c r="E30" s="80"/>
      <c r="F30" s="90"/>
      <c r="G30" s="96"/>
      <c r="H30" s="99"/>
      <c r="I30" s="121"/>
      <c r="J30" s="121"/>
      <c r="K30" s="99"/>
      <c r="L30" s="99"/>
      <c r="M30" s="19" t="s">
        <v>52</v>
      </c>
      <c r="N30" s="19" t="s">
        <v>50</v>
      </c>
      <c r="O30" s="90"/>
      <c r="P30" s="26">
        <f>100966379.35/1000</f>
        <v>100966.37934999999</v>
      </c>
      <c r="Q30" s="80"/>
      <c r="R30" s="102"/>
    </row>
    <row r="31" spans="1:18" ht="137.25" customHeight="1" x14ac:dyDescent="0.3">
      <c r="A31" s="41">
        <v>4</v>
      </c>
      <c r="B31" s="42" t="s">
        <v>30</v>
      </c>
      <c r="C31" s="42" t="s">
        <v>56</v>
      </c>
      <c r="D31" s="33" t="s">
        <v>33</v>
      </c>
      <c r="E31" s="42" t="s">
        <v>59</v>
      </c>
      <c r="F31" s="43" t="s">
        <v>60</v>
      </c>
      <c r="G31" s="45"/>
      <c r="H31" s="46">
        <f>I31+J31+K31+L31</f>
        <v>2037.21272</v>
      </c>
      <c r="I31" s="47">
        <v>1903.625</v>
      </c>
      <c r="J31" s="47">
        <v>100.19079000000001</v>
      </c>
      <c r="K31" s="46">
        <v>33.396929999999998</v>
      </c>
      <c r="L31" s="46">
        <v>0</v>
      </c>
      <c r="M31" s="43" t="s">
        <v>71</v>
      </c>
      <c r="N31" s="43" t="s">
        <v>72</v>
      </c>
      <c r="O31" s="43"/>
      <c r="P31" s="44">
        <v>2037.21272</v>
      </c>
      <c r="Q31" s="38" t="s">
        <v>47</v>
      </c>
      <c r="R31" s="33" t="s">
        <v>55</v>
      </c>
    </row>
    <row r="32" spans="1:18" ht="30" customHeight="1" x14ac:dyDescent="0.25">
      <c r="A32" s="85" t="s">
        <v>34</v>
      </c>
      <c r="B32" s="86"/>
      <c r="C32" s="86"/>
      <c r="D32" s="86"/>
      <c r="E32" s="86"/>
      <c r="F32" s="86"/>
      <c r="G32" s="87"/>
      <c r="H32" s="25" t="e">
        <f>H7+#REF!+#REF!+H11+H12+H13+H31</f>
        <v>#REF!</v>
      </c>
      <c r="I32" s="25" t="e">
        <f>I7+#REF!+#REF!+I11+I12+I13+I31</f>
        <v>#REF!</v>
      </c>
      <c r="J32" s="25" t="e">
        <f>J7+#REF!+#REF!+J11+J12+J13+J31</f>
        <v>#REF!</v>
      </c>
      <c r="K32" s="25" t="e">
        <f>K7+#REF!+#REF!+K11+K12+K13+K31</f>
        <v>#REF!</v>
      </c>
      <c r="L32" s="25">
        <f>L7+L11+L12+L13</f>
        <v>0</v>
      </c>
      <c r="M32" s="9"/>
      <c r="N32" s="9"/>
      <c r="O32" s="9"/>
      <c r="P32" s="25" t="e">
        <f>P7+#REF!+#REF!+P11+P12+P13+P24+P30+P31</f>
        <v>#REF!</v>
      </c>
      <c r="Q32" s="40"/>
      <c r="R32" s="9"/>
    </row>
    <row r="33" spans="1:18" s="8" customFormat="1" ht="35.25" customHeight="1" x14ac:dyDescent="0.25">
      <c r="A33" s="84" t="s">
        <v>36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s="8" customFormat="1" ht="149.25" customHeight="1" x14ac:dyDescent="0.3">
      <c r="A34" s="18">
        <v>5</v>
      </c>
      <c r="B34" s="20" t="s">
        <v>29</v>
      </c>
      <c r="C34" s="20" t="s">
        <v>35</v>
      </c>
      <c r="D34" s="21" t="s">
        <v>49</v>
      </c>
      <c r="E34" s="13" t="s">
        <v>46</v>
      </c>
      <c r="F34" s="13" t="s">
        <v>32</v>
      </c>
      <c r="G34" s="18"/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0"/>
      <c r="N34" s="11"/>
      <c r="O34" s="11"/>
      <c r="P34" s="11"/>
      <c r="Q34" s="29" t="s">
        <v>69</v>
      </c>
      <c r="R34" s="23" t="s">
        <v>70</v>
      </c>
    </row>
    <row r="35" spans="1:18" s="39" customFormat="1" ht="186.75" customHeight="1" x14ac:dyDescent="0.25">
      <c r="A35" s="30">
        <v>6</v>
      </c>
      <c r="B35" s="31" t="s">
        <v>30</v>
      </c>
      <c r="C35" s="32" t="s">
        <v>31</v>
      </c>
      <c r="D35" s="33" t="s">
        <v>33</v>
      </c>
      <c r="E35" s="33" t="s">
        <v>58</v>
      </c>
      <c r="F35" s="34" t="s">
        <v>15</v>
      </c>
      <c r="G35" s="35"/>
      <c r="H35" s="36">
        <v>3346</v>
      </c>
      <c r="I35" s="37">
        <v>0</v>
      </c>
      <c r="J35" s="37">
        <v>0</v>
      </c>
      <c r="K35" s="36">
        <v>3346</v>
      </c>
      <c r="L35" s="36">
        <v>0</v>
      </c>
      <c r="M35" s="35"/>
      <c r="N35" s="35"/>
      <c r="O35" s="35"/>
      <c r="P35" s="35"/>
      <c r="Q35" s="38" t="s">
        <v>47</v>
      </c>
      <c r="R35" s="33" t="s">
        <v>57</v>
      </c>
    </row>
    <row r="36" spans="1:18" ht="18.75" x14ac:dyDescent="0.3">
      <c r="A36" s="81" t="s">
        <v>4</v>
      </c>
      <c r="B36" s="82"/>
      <c r="C36" s="82"/>
      <c r="D36" s="82"/>
      <c r="E36" s="82"/>
      <c r="F36" s="82"/>
      <c r="G36" s="83"/>
      <c r="H36" s="7">
        <f>SUM(H34:H35)</f>
        <v>3346</v>
      </c>
      <c r="I36" s="7">
        <f t="shared" ref="I36:L36" si="0">SUM(I34:I35)</f>
        <v>0</v>
      </c>
      <c r="J36" s="7">
        <f t="shared" si="0"/>
        <v>0</v>
      </c>
      <c r="K36" s="7">
        <f t="shared" si="0"/>
        <v>3346</v>
      </c>
      <c r="L36" s="7">
        <f t="shared" si="0"/>
        <v>0</v>
      </c>
      <c r="M36" s="7"/>
      <c r="N36" s="7"/>
      <c r="O36" s="7"/>
      <c r="P36" s="12"/>
      <c r="Q36" s="16"/>
      <c r="R36" s="17"/>
    </row>
  </sheetData>
  <mergeCells count="50">
    <mergeCell ref="P24:P29"/>
    <mergeCell ref="I13:I30"/>
    <mergeCell ref="J13:J30"/>
    <mergeCell ref="K13:K30"/>
    <mergeCell ref="L13:L30"/>
    <mergeCell ref="O13:O30"/>
    <mergeCell ref="M24:M29"/>
    <mergeCell ref="N24:N29"/>
    <mergeCell ref="Q4:Q5"/>
    <mergeCell ref="R4:R5"/>
    <mergeCell ref="Q7:Q12"/>
    <mergeCell ref="R7:R12"/>
    <mergeCell ref="E7:E12"/>
    <mergeCell ref="A7:A12"/>
    <mergeCell ref="B4:B5"/>
    <mergeCell ref="C4:C5"/>
    <mergeCell ref="A4:A5"/>
    <mergeCell ref="A6:F6"/>
    <mergeCell ref="D4:D5"/>
    <mergeCell ref="E4:E5"/>
    <mergeCell ref="D7:D12"/>
    <mergeCell ref="C7:C12"/>
    <mergeCell ref="B7:B12"/>
    <mergeCell ref="A13:A30"/>
    <mergeCell ref="B13:B30"/>
    <mergeCell ref="C13:C30"/>
    <mergeCell ref="A36:G36"/>
    <mergeCell ref="A33:R33"/>
    <mergeCell ref="A32:G32"/>
    <mergeCell ref="M13:M20"/>
    <mergeCell ref="N13:N20"/>
    <mergeCell ref="P13:P20"/>
    <mergeCell ref="D13:D30"/>
    <mergeCell ref="E13:E30"/>
    <mergeCell ref="F13:F30"/>
    <mergeCell ref="G13:G30"/>
    <mergeCell ref="H13:H30"/>
    <mergeCell ref="Q13:Q30"/>
    <mergeCell ref="R13:R30"/>
    <mergeCell ref="A1:R1"/>
    <mergeCell ref="A2:A3"/>
    <mergeCell ref="F2:F3"/>
    <mergeCell ref="G2:G3"/>
    <mergeCell ref="H2:H3"/>
    <mergeCell ref="I2:L2"/>
    <mergeCell ref="M2:R2"/>
    <mergeCell ref="C2:C3"/>
    <mergeCell ref="B2:B3"/>
    <mergeCell ref="D2:D3"/>
    <mergeCell ref="E2:E3"/>
  </mergeCells>
  <pageMargins left="0.11811023622047245" right="0.11811023622047245" top="0.59055118110236227" bottom="0.39370078740157483" header="0.31496062992125984" footer="0.31496062992125984"/>
  <pageSetup paperSize="9" scale="3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2024-04-09T04:18:29Z</dcterms:modified>
</cp:coreProperties>
</file>