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08.2021" sheetId="7" r:id="rId1"/>
  </sheets>
  <calcPr calcId="145621"/>
</workbook>
</file>

<file path=xl/calcChain.xml><?xml version="1.0" encoding="utf-8"?>
<calcChain xmlns="http://schemas.openxmlformats.org/spreadsheetml/2006/main">
  <c r="B32" i="7" l="1"/>
  <c r="C35" i="7"/>
  <c r="B30" i="7"/>
  <c r="C16" i="7" l="1"/>
  <c r="D16" i="7" s="1"/>
  <c r="D35" i="7"/>
  <c r="C34" i="7"/>
  <c r="B34" i="7"/>
  <c r="E33" i="7"/>
  <c r="D33" i="7"/>
  <c r="E32" i="7"/>
  <c r="D32" i="7"/>
  <c r="E31" i="7"/>
  <c r="D31" i="7"/>
  <c r="E30" i="7"/>
  <c r="D30" i="7"/>
  <c r="E29" i="7"/>
  <c r="D29" i="7"/>
  <c r="E28" i="7"/>
  <c r="D28" i="7"/>
  <c r="E26" i="7"/>
  <c r="D26" i="7"/>
  <c r="D25" i="7"/>
  <c r="E24" i="7"/>
  <c r="D24" i="7"/>
  <c r="E23" i="7"/>
  <c r="D23" i="7"/>
  <c r="E22" i="7"/>
  <c r="D22" i="7"/>
  <c r="E21" i="7"/>
  <c r="D21" i="7"/>
  <c r="D20" i="7"/>
  <c r="E19" i="7"/>
  <c r="D19" i="7"/>
  <c r="B18" i="7"/>
  <c r="E18" i="7" s="1"/>
  <c r="E17" i="7"/>
  <c r="D17" i="7"/>
  <c r="C27" i="7"/>
  <c r="B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7" i="7"/>
  <c r="E6" i="7"/>
  <c r="D6" i="7"/>
  <c r="E5" i="7"/>
  <c r="D5" i="7"/>
  <c r="B27" i="7" l="1"/>
  <c r="E16" i="7"/>
  <c r="B36" i="7"/>
  <c r="E34" i="7"/>
  <c r="C36" i="7"/>
  <c r="D27" i="7"/>
  <c r="E27" i="7"/>
  <c r="D18" i="7"/>
  <c r="D34" i="7"/>
  <c r="D36" i="7" l="1"/>
  <c r="E36" i="7"/>
</calcChain>
</file>

<file path=xl/sharedStrings.xml><?xml version="1.0" encoding="utf-8"?>
<sst xmlns="http://schemas.openxmlformats.org/spreadsheetml/2006/main" count="40" uniqueCount="40">
  <si>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</si>
  <si>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</si>
  <si>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</si>
  <si>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</si>
  <si>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</si>
  <si>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</si>
  <si>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</si>
  <si>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</si>
  <si>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</si>
  <si>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</si>
  <si>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</si>
  <si>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</si>
  <si>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</si>
  <si>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</si>
  <si>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</si>
  <si>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</si>
  <si>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</si>
  <si>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</si>
  <si>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</si>
  <si>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</si>
  <si>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</si>
  <si>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</si>
  <si>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</si>
  <si>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</si>
  <si>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</si>
  <si>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</si>
  <si>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</si>
  <si>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</si>
  <si>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</si>
  <si>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</si>
  <si>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</si>
  <si>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</si>
  <si>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</si>
  <si>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</si>
  <si>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</si>
  <si>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</si>
  <si>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</si>
  <si>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</si>
  <si>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</si>
  <si>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01.08.2021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</si>
</sst>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,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0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166" fontId="4" fillId="0" borderId="1" xfId="1" applyNumberFormat="1" applyFont="1" applyFill="1" applyBorder="1" applyAlignment="1">
      <alignment horizontal="center" vertical="center" readingOrder="1"/>
    </xf>
    <xf numFmtId="164" fontId="4" fillId="0" borderId="1" xfId="1" applyNumberFormat="1" applyFont="1" applyFill="1" applyBorder="1" applyAlignment="1">
      <alignment horizontal="center" vertical="center" readingOrder="1"/>
    </xf>
    <xf numFmtId="164" fontId="2" fillId="0" borderId="7" xfId="1" applyNumberFormat="1" applyFont="1" applyFill="1" applyBorder="1" applyAlignment="1">
      <alignment horizontal="center" vertical="center" readingOrder="1"/>
    </xf>
    <xf numFmtId="166" fontId="4" fillId="0" borderId="3" xfId="1" applyNumberFormat="1" applyFont="1" applyFill="1" applyBorder="1" applyAlignment="1">
      <alignment horizontal="center" vertical="center" readingOrder="1"/>
    </xf>
    <xf numFmtId="164" fontId="4" fillId="0" borderId="3" xfId="1" applyNumberFormat="1" applyFont="1" applyFill="1" applyBorder="1" applyAlignment="1">
      <alignment horizontal="center" vertical="center" readingOrder="1"/>
    </xf>
    <xf numFmtId="166" fontId="4" fillId="0" borderId="2" xfId="1" applyNumberFormat="1" applyFont="1" applyFill="1" applyBorder="1" applyAlignment="1">
      <alignment horizontal="center" vertical="center" readingOrder="1"/>
    </xf>
    <xf numFmtId="164" fontId="4" fillId="0" borderId="2" xfId="1" applyNumberFormat="1" applyFont="1" applyFill="1" applyBorder="1" applyAlignment="1">
      <alignment horizontal="center" vertical="center" readingOrder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3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51" sqref="C51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</cols>
  <sheetData>
    <row r="1" spans="1:5" ht="23.25" x14ac:dyDescent="0.35">
      <c r="A1" s="34" t="s">
        <v>39</v>
      </c>
      <c r="B1" s="35"/>
      <c r="C1" s="35"/>
      <c r="D1" s="36"/>
      <c r="E1" s="36"/>
    </row>
    <row r="2" spans="1:5" ht="15.75" thickBot="1" x14ac:dyDescent="0.3">
      <c r="A2" s="37" t="s">
        <v>38</v>
      </c>
      <c r="B2" s="38"/>
      <c r="C2" s="38"/>
      <c r="D2" s="39"/>
      <c r="E2" s="39"/>
    </row>
    <row r="3" spans="1:5" ht="38.25" thickBo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5" x14ac:dyDescent="0.25">
      <c r="A4" s="8" t="s">
        <v>5</v>
      </c>
      <c r="B4" s="8">
        <v>2</v>
      </c>
      <c r="C4" s="8">
        <v>3</v>
      </c>
      <c r="D4" s="8">
        <v>4</v>
      </c>
      <c r="E4" s="8">
        <v>5</v>
      </c>
    </row>
    <row r="5" spans="1:5" ht="15.75" x14ac:dyDescent="0.25">
      <c r="A5" s="5" t="s">
        <v>6</v>
      </c>
      <c r="B5" s="18">
        <v>286363621</v>
      </c>
      <c r="C5" s="18">
        <v>172233791.72</v>
      </c>
      <c r="D5" s="27">
        <f>C5-B5</f>
        <v>-114129829.28</v>
      </c>
      <c r="E5" s="28">
        <f>C5/B5*100</f>
        <v>60.145136843342264</v>
      </c>
    </row>
    <row r="6" spans="1:5" ht="15.75" x14ac:dyDescent="0.25">
      <c r="A6" s="6" t="s">
        <v>7</v>
      </c>
      <c r="B6" s="18">
        <v>16891300</v>
      </c>
      <c r="C6" s="18">
        <v>9910653.3499999996</v>
      </c>
      <c r="D6" s="27">
        <f t="shared" ref="D6:D26" si="0">C6-B6</f>
        <v>-6980646.6500000004</v>
      </c>
      <c r="E6" s="28">
        <f t="shared" ref="E6:E26" si="1">C6/B6*100</f>
        <v>58.673123738255782</v>
      </c>
    </row>
    <row r="7" spans="1:5" ht="31.5" x14ac:dyDescent="0.25">
      <c r="A7" s="6" t="s">
        <v>8</v>
      </c>
      <c r="B7" s="18">
        <v>0</v>
      </c>
      <c r="C7" s="18">
        <v>-1212326.3999999999</v>
      </c>
      <c r="D7" s="27">
        <f t="shared" si="0"/>
        <v>-1212326.3999999999</v>
      </c>
      <c r="E7" s="28">
        <v>0</v>
      </c>
    </row>
    <row r="8" spans="1:5" ht="15.75" x14ac:dyDescent="0.25">
      <c r="A8" s="6" t="s">
        <v>9</v>
      </c>
      <c r="B8" s="18">
        <v>652700</v>
      </c>
      <c r="C8" s="18">
        <v>227805.09</v>
      </c>
      <c r="D8" s="27">
        <f t="shared" si="0"/>
        <v>-424894.91000000003</v>
      </c>
      <c r="E8" s="28">
        <f t="shared" si="1"/>
        <v>34.901959552627545</v>
      </c>
    </row>
    <row r="9" spans="1:5" ht="31.5" x14ac:dyDescent="0.25">
      <c r="A9" s="6" t="s">
        <v>10</v>
      </c>
      <c r="B9" s="18">
        <v>5000000</v>
      </c>
      <c r="C9" s="18">
        <v>2667909.89</v>
      </c>
      <c r="D9" s="27">
        <f t="shared" si="0"/>
        <v>-2332090.11</v>
      </c>
      <c r="E9" s="28">
        <f t="shared" si="1"/>
        <v>53.358197800000006</v>
      </c>
    </row>
    <row r="10" spans="1:5" ht="15.75" x14ac:dyDescent="0.25">
      <c r="A10" s="6" t="s">
        <v>11</v>
      </c>
      <c r="B10" s="18">
        <v>28563400</v>
      </c>
      <c r="C10" s="18">
        <v>3312698.89</v>
      </c>
      <c r="D10" s="27">
        <f t="shared" si="0"/>
        <v>-25250701.109999999</v>
      </c>
      <c r="E10" s="28">
        <f t="shared" si="1"/>
        <v>11.597705070124706</v>
      </c>
    </row>
    <row r="11" spans="1:5" ht="15.75" x14ac:dyDescent="0.25">
      <c r="A11" s="6" t="s">
        <v>12</v>
      </c>
      <c r="B11" s="18">
        <v>19494400</v>
      </c>
      <c r="C11" s="18">
        <v>12195405.619999999</v>
      </c>
      <c r="D11" s="27">
        <f t="shared" si="0"/>
        <v>-7298994.3800000008</v>
      </c>
      <c r="E11" s="28">
        <f t="shared" si="1"/>
        <v>62.558507161030853</v>
      </c>
    </row>
    <row r="12" spans="1:5" ht="15.75" x14ac:dyDescent="0.25">
      <c r="A12" s="6" t="s">
        <v>13</v>
      </c>
      <c r="B12" s="18">
        <v>62307100</v>
      </c>
      <c r="C12" s="18">
        <v>9995133.6400000006</v>
      </c>
      <c r="D12" s="27">
        <f t="shared" si="0"/>
        <v>-52311966.359999999</v>
      </c>
      <c r="E12" s="28">
        <f t="shared" si="1"/>
        <v>16.041725004052509</v>
      </c>
    </row>
    <row r="13" spans="1:5" ht="15.75" x14ac:dyDescent="0.25">
      <c r="A13" s="6" t="s">
        <v>14</v>
      </c>
      <c r="B13" s="18">
        <v>42297400</v>
      </c>
      <c r="C13" s="18">
        <v>23209195.620000001</v>
      </c>
      <c r="D13" s="27">
        <f t="shared" si="0"/>
        <v>-19088204.379999999</v>
      </c>
      <c r="E13" s="28">
        <f t="shared" si="1"/>
        <v>54.87144746485599</v>
      </c>
    </row>
    <row r="14" spans="1:5" ht="15.75" x14ac:dyDescent="0.25">
      <c r="A14" s="6" t="s">
        <v>15</v>
      </c>
      <c r="B14" s="18">
        <v>20097100</v>
      </c>
      <c r="C14" s="18">
        <v>3783915.54</v>
      </c>
      <c r="D14" s="27">
        <f t="shared" si="0"/>
        <v>-16313184.460000001</v>
      </c>
      <c r="E14" s="28">
        <f t="shared" si="1"/>
        <v>18.828166949460371</v>
      </c>
    </row>
    <row r="15" spans="1:5" ht="15.75" x14ac:dyDescent="0.25">
      <c r="A15" s="6" t="s">
        <v>16</v>
      </c>
      <c r="B15" s="18">
        <v>9619600</v>
      </c>
      <c r="C15" s="18">
        <v>4565731.97</v>
      </c>
      <c r="D15" s="27">
        <f t="shared" si="0"/>
        <v>-5053868.03</v>
      </c>
      <c r="E15" s="28">
        <f t="shared" si="1"/>
        <v>47.462804794378144</v>
      </c>
    </row>
    <row r="16" spans="1:5" ht="31.5" x14ac:dyDescent="0.25">
      <c r="A16" s="7" t="s">
        <v>17</v>
      </c>
      <c r="B16" s="18">
        <f>59290000+1020700+2300000</f>
        <v>62610700</v>
      </c>
      <c r="C16" s="18">
        <f>30587223.56+669348.02+1184845.48</f>
        <v>32441417.059999999</v>
      </c>
      <c r="D16" s="27">
        <f t="shared" si="0"/>
        <v>-30169282.940000001</v>
      </c>
      <c r="E16" s="28">
        <f t="shared" si="1"/>
        <v>51.814493465174479</v>
      </c>
    </row>
    <row r="17" spans="1:5" ht="15.75" x14ac:dyDescent="0.25">
      <c r="A17" s="6" t="s">
        <v>18</v>
      </c>
      <c r="B17" s="18">
        <v>5901500</v>
      </c>
      <c r="C17" s="18">
        <v>3634737.4</v>
      </c>
      <c r="D17" s="27">
        <f t="shared" si="0"/>
        <v>-2266762.6</v>
      </c>
      <c r="E17" s="28">
        <f t="shared" si="1"/>
        <v>61.590060154198078</v>
      </c>
    </row>
    <row r="18" spans="1:5" ht="15.75" x14ac:dyDescent="0.25">
      <c r="A18" s="6" t="s">
        <v>19</v>
      </c>
      <c r="B18" s="18">
        <f>4587500</f>
        <v>4587500</v>
      </c>
      <c r="C18" s="18">
        <v>2509911.38</v>
      </c>
      <c r="D18" s="27">
        <f t="shared" si="0"/>
        <v>-2077588.62</v>
      </c>
      <c r="E18" s="28">
        <f t="shared" si="1"/>
        <v>54.711964686648493</v>
      </c>
    </row>
    <row r="19" spans="1:5" ht="15.75" x14ac:dyDescent="0.25">
      <c r="A19" s="5" t="s">
        <v>20</v>
      </c>
      <c r="B19" s="18">
        <v>21181400</v>
      </c>
      <c r="C19" s="18">
        <v>18564996.530000001</v>
      </c>
      <c r="D19" s="27">
        <f t="shared" si="0"/>
        <v>-2616403.4699999988</v>
      </c>
      <c r="E19" s="28">
        <f t="shared" si="1"/>
        <v>87.647636747334928</v>
      </c>
    </row>
    <row r="20" spans="1:5" ht="31.5" x14ac:dyDescent="0.25">
      <c r="A20" s="5" t="s">
        <v>21</v>
      </c>
      <c r="B20" s="18">
        <v>2238873.42</v>
      </c>
      <c r="C20" s="18">
        <v>1918997.7</v>
      </c>
      <c r="D20" s="27">
        <f t="shared" si="0"/>
        <v>-319875.71999999997</v>
      </c>
      <c r="E20" s="28">
        <v>0</v>
      </c>
    </row>
    <row r="21" spans="1:5" ht="15.75" x14ac:dyDescent="0.25">
      <c r="A21" s="6" t="s">
        <v>22</v>
      </c>
      <c r="B21" s="18">
        <v>1500000</v>
      </c>
      <c r="C21" s="18">
        <v>409975</v>
      </c>
      <c r="D21" s="27">
        <f t="shared" si="0"/>
        <v>-1090025</v>
      </c>
      <c r="E21" s="28">
        <f t="shared" si="1"/>
        <v>27.331666666666663</v>
      </c>
    </row>
    <row r="22" spans="1:5" ht="15.75" x14ac:dyDescent="0.25">
      <c r="A22" s="6" t="s">
        <v>23</v>
      </c>
      <c r="B22" s="18">
        <v>7200000</v>
      </c>
      <c r="C22" s="18">
        <v>6443345.2300000004</v>
      </c>
      <c r="D22" s="27">
        <f t="shared" si="0"/>
        <v>-756654.76999999955</v>
      </c>
      <c r="E22" s="28">
        <f t="shared" si="1"/>
        <v>89.490905972222222</v>
      </c>
    </row>
    <row r="23" spans="1:5" ht="31.5" x14ac:dyDescent="0.25">
      <c r="A23" s="6" t="s">
        <v>24</v>
      </c>
      <c r="B23" s="18">
        <v>2700000</v>
      </c>
      <c r="C23" s="18">
        <v>3068842.07</v>
      </c>
      <c r="D23" s="27">
        <f t="shared" si="0"/>
        <v>368842.06999999983</v>
      </c>
      <c r="E23" s="28">
        <f t="shared" si="1"/>
        <v>113.66081740740741</v>
      </c>
    </row>
    <row r="24" spans="1:5" ht="15.75" x14ac:dyDescent="0.25">
      <c r="A24" s="6" t="s">
        <v>25</v>
      </c>
      <c r="B24" s="18">
        <v>3701800</v>
      </c>
      <c r="C24" s="18">
        <v>2081213.83</v>
      </c>
      <c r="D24" s="27">
        <f t="shared" si="0"/>
        <v>-1620586.17</v>
      </c>
      <c r="E24" s="28">
        <f t="shared" si="1"/>
        <v>56.221671349073418</v>
      </c>
    </row>
    <row r="25" spans="1:5" ht="15.75" x14ac:dyDescent="0.25">
      <c r="A25" s="6" t="s">
        <v>26</v>
      </c>
      <c r="B25" s="18">
        <v>0</v>
      </c>
      <c r="C25" s="18">
        <v>0</v>
      </c>
      <c r="D25" s="27">
        <f t="shared" si="0"/>
        <v>0</v>
      </c>
      <c r="E25" s="28">
        <v>0</v>
      </c>
    </row>
    <row r="26" spans="1:5" ht="16.5" thickBot="1" x14ac:dyDescent="0.3">
      <c r="A26" s="12" t="s">
        <v>27</v>
      </c>
      <c r="B26" s="19">
        <v>725400</v>
      </c>
      <c r="C26" s="19">
        <v>527960.93000000005</v>
      </c>
      <c r="D26" s="27">
        <f t="shared" si="0"/>
        <v>-197439.06999999995</v>
      </c>
      <c r="E26" s="28">
        <f t="shared" si="1"/>
        <v>72.782041632202933</v>
      </c>
    </row>
    <row r="27" spans="1:5" ht="16.5" thickBot="1" x14ac:dyDescent="0.3">
      <c r="A27" s="2" t="s">
        <v>28</v>
      </c>
      <c r="B27" s="20">
        <f>SUM(B4:B26)</f>
        <v>603633796.41999996</v>
      </c>
      <c r="C27" s="20">
        <f>SUM(C4:C26)</f>
        <v>312491315.05999994</v>
      </c>
      <c r="D27" s="20">
        <f>C27-B27</f>
        <v>-291142481.36000001</v>
      </c>
      <c r="E27" s="29">
        <f>C27/B27*100</f>
        <v>51.768359709696057</v>
      </c>
    </row>
    <row r="28" spans="1:5" ht="31.5" x14ac:dyDescent="0.25">
      <c r="A28" s="13" t="s">
        <v>29</v>
      </c>
      <c r="B28" s="22">
        <v>219963100</v>
      </c>
      <c r="C28" s="22">
        <v>136377200</v>
      </c>
      <c r="D28" s="30">
        <f>C28-B28</f>
        <v>-83585900</v>
      </c>
      <c r="E28" s="31">
        <f t="shared" ref="E28:E33" si="2">C28/B28*100</f>
        <v>62.000035460493145</v>
      </c>
    </row>
    <row r="29" spans="1:5" ht="15.75" x14ac:dyDescent="0.25">
      <c r="A29" s="6" t="s">
        <v>30</v>
      </c>
      <c r="B29" s="18">
        <v>14804900</v>
      </c>
      <c r="C29" s="18">
        <v>11103700</v>
      </c>
      <c r="D29" s="27">
        <f t="shared" ref="D29:D33" si="3">C29-B29</f>
        <v>-3701200</v>
      </c>
      <c r="E29" s="28">
        <f t="shared" si="2"/>
        <v>75.000168863011567</v>
      </c>
    </row>
    <row r="30" spans="1:5" ht="31.5" x14ac:dyDescent="0.25">
      <c r="A30" s="6" t="s">
        <v>31</v>
      </c>
      <c r="B30" s="18">
        <f>142614840.47+1554523+26197810.9+2316686.19+175841660.14</f>
        <v>348525520.69999999</v>
      </c>
      <c r="C30" s="18">
        <v>121121846.62</v>
      </c>
      <c r="D30" s="27">
        <f t="shared" si="3"/>
        <v>-227403674.07999998</v>
      </c>
      <c r="E30" s="28">
        <f t="shared" si="2"/>
        <v>34.752647776476017</v>
      </c>
    </row>
    <row r="31" spans="1:5" ht="31.5" x14ac:dyDescent="0.25">
      <c r="A31" s="6" t="s">
        <v>32</v>
      </c>
      <c r="B31" s="18">
        <v>598054056.88</v>
      </c>
      <c r="C31" s="18">
        <v>377531583.24000001</v>
      </c>
      <c r="D31" s="27">
        <f t="shared" si="3"/>
        <v>-220522473.63999999</v>
      </c>
      <c r="E31" s="28">
        <f t="shared" si="2"/>
        <v>63.126665373620568</v>
      </c>
    </row>
    <row r="32" spans="1:5" ht="15.75" x14ac:dyDescent="0.25">
      <c r="A32" s="6" t="s">
        <v>33</v>
      </c>
      <c r="B32" s="18">
        <f>29287200+70000000+210224141.59</f>
        <v>309511341.59000003</v>
      </c>
      <c r="C32" s="18">
        <v>97682258.209999993</v>
      </c>
      <c r="D32" s="27">
        <f t="shared" si="3"/>
        <v>-211829083.38000005</v>
      </c>
      <c r="E32" s="28">
        <f t="shared" si="2"/>
        <v>31.560154696817737</v>
      </c>
    </row>
    <row r="33" spans="1:5" ht="16.5" thickBot="1" x14ac:dyDescent="0.3">
      <c r="A33" s="12" t="s">
        <v>34</v>
      </c>
      <c r="B33" s="19">
        <v>2328883.42</v>
      </c>
      <c r="C33" s="19">
        <v>2329183.42</v>
      </c>
      <c r="D33" s="32">
        <f t="shared" si="3"/>
        <v>300</v>
      </c>
      <c r="E33" s="33">
        <f t="shared" si="2"/>
        <v>100.0128817096392</v>
      </c>
    </row>
    <row r="34" spans="1:5" ht="16.5" thickBot="1" x14ac:dyDescent="0.3">
      <c r="A34" s="15" t="s">
        <v>35</v>
      </c>
      <c r="B34" s="20">
        <f>SUM(B28:B33)</f>
        <v>1493187802.5900002</v>
      </c>
      <c r="C34" s="20">
        <f>SUM(C28:C33)</f>
        <v>746145771.49000001</v>
      </c>
      <c r="D34" s="21">
        <f>C34-B34</f>
        <v>-747042031.10000014</v>
      </c>
      <c r="E34" s="14">
        <f>C34/B34*100</f>
        <v>49.969988382960082</v>
      </c>
    </row>
    <row r="35" spans="1:5" ht="63.75" thickBot="1" x14ac:dyDescent="0.3">
      <c r="A35" s="16" t="s">
        <v>36</v>
      </c>
      <c r="B35" s="23">
        <v>250579.24</v>
      </c>
      <c r="C35" s="23">
        <f>13941658.29-16035518.54</f>
        <v>-2093860.25</v>
      </c>
      <c r="D35" s="24">
        <f>C35-B35</f>
        <v>-2344439.4900000002</v>
      </c>
      <c r="E35" s="26">
        <v>0</v>
      </c>
    </row>
    <row r="36" spans="1:5" ht="16.5" thickBot="1" x14ac:dyDescent="0.3">
      <c r="A36" s="17" t="s">
        <v>37</v>
      </c>
      <c r="B36" s="25">
        <f>B27+B34+B35</f>
        <v>2097072178.2500002</v>
      </c>
      <c r="C36" s="25">
        <f>C27+C34+C35</f>
        <v>1056543226.3</v>
      </c>
      <c r="D36" s="21">
        <f>C36-B36</f>
        <v>-1040528951.9500003</v>
      </c>
      <c r="E36" s="14">
        <f>C36/B36*100</f>
        <v>50.381824586585367</v>
      </c>
    </row>
    <row r="38" spans="1:5" x14ac:dyDescent="0.25">
      <c r="A38" s="1"/>
      <c r="B38" s="3"/>
      <c r="C38" s="1"/>
      <c r="D38" s="4"/>
      <c r="E38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2021-06-23T04:18:28Z</cp:lastPrinted>
  <dcterms:created xsi:type="dcterms:W3CDTF">2021-02-16T09:18:02Z</dcterms:created>
  <dcterms:modified xsi:type="dcterms:W3CDTF">2021-08-18T10:44:31Z</dcterms:modified>
</cp:coreProperties>
</file>