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9.2021" sheetId="8" r:id="rId1"/>
  </sheets>
  <calcPr calcId="145621"/>
</workbook>
</file>

<file path=xl/calcChain.xml><?xml version="1.0" encoding="utf-8"?>
<calcChain xmlns="http://schemas.openxmlformats.org/spreadsheetml/2006/main">
  <c r="C35" i="8" l="1"/>
  <c r="C22" i="8"/>
  <c r="C16" i="8" l="1"/>
  <c r="D35" i="8"/>
  <c r="C34" i="8"/>
  <c r="E33" i="8"/>
  <c r="D33" i="8"/>
  <c r="E32" i="8"/>
  <c r="E31" i="8"/>
  <c r="D31" i="8"/>
  <c r="E30" i="8"/>
  <c r="D30" i="8"/>
  <c r="E29" i="8"/>
  <c r="D29" i="8"/>
  <c r="E28" i="8"/>
  <c r="D28" i="8"/>
  <c r="C27" i="8"/>
  <c r="E26" i="8"/>
  <c r="D26" i="8"/>
  <c r="D25" i="8"/>
  <c r="E24" i="8"/>
  <c r="D24" i="8"/>
  <c r="E23" i="8"/>
  <c r="D23" i="8"/>
  <c r="E22" i="8"/>
  <c r="D22" i="8"/>
  <c r="E21" i="8"/>
  <c r="D21" i="8"/>
  <c r="D20" i="8"/>
  <c r="E19" i="8"/>
  <c r="D19" i="8"/>
  <c r="B18" i="8"/>
  <c r="D18" i="8" s="1"/>
  <c r="E17" i="8"/>
  <c r="D17" i="8"/>
  <c r="D16" i="8"/>
  <c r="B16" i="8"/>
  <c r="B27" i="8" s="1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D7" i="8"/>
  <c r="E6" i="8"/>
  <c r="D6" i="8"/>
  <c r="E5" i="8"/>
  <c r="D5" i="8"/>
  <c r="E18" i="8" l="1"/>
  <c r="E27" i="8"/>
  <c r="C36" i="8"/>
  <c r="B34" i="8"/>
  <c r="E34" i="8" s="1"/>
  <c r="E16" i="8"/>
  <c r="D27" i="8"/>
  <c r="D32" i="8"/>
  <c r="B36" i="8" l="1"/>
  <c r="E36" i="8" s="1"/>
  <c r="D34" i="8"/>
  <c r="D36" i="8" l="1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<sst xmlns="http://schemas.openxmlformats.org/spreadsheetml/2006/main" count="40" uniqueCount="40">
  <si>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</si>
  <si>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</si>
  <si>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</si>
  <si>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</si>
  <si>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</si>
  <si>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</si>
  <si>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</si>
  <si>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</si>
  <si>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</si>
  <si>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</si>
  <si>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</si>
  <si>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</si>
  <si>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</si>
  <si>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</si>
  <si>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</si>
  <si>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</si>
  <si>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</si>
  <si>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</si>
  <si>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</si>
  <si>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</si>
  <si>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</si>
  <si>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</si>
  <si>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</si>
  <si>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</si>
  <si>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</si>
  <si>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</si>
  <si>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</si>
  <si>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</si>
  <si>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</si>
  <si>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</si>
  <si>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</si>
  <si>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</si>
  <si>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</si>
  <si>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</si>
  <si>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</si>
  <si>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</si>
  <si>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</si>
  <si>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</si>
  <si>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</si>
  <si>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01.09.2021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</si>
</sst>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3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5" sqref="C35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10" bestFit="1" customWidth="1"/>
    <col min="7" max="7" width="11.140625" bestFit="1" customWidth="1"/>
  </cols>
  <sheetData>
    <row r="1" spans="1:5" ht="23.25" x14ac:dyDescent="0.35">
      <c r="A1" s="35" t="s">
        <v>39</v>
      </c>
      <c r="B1" s="36"/>
      <c r="C1" s="36"/>
      <c r="D1" s="37"/>
      <c r="E1" s="37"/>
    </row>
    <row r="2" spans="1:5" ht="15.75" thickBot="1" x14ac:dyDescent="0.3">
      <c r="A2" s="38" t="s">
        <v>38</v>
      </c>
      <c r="B2" s="39"/>
      <c r="C2" s="39"/>
      <c r="D2" s="40"/>
      <c r="E2" s="40"/>
    </row>
    <row r="3" spans="1:5" ht="38.2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5" t="s">
        <v>6</v>
      </c>
      <c r="B5" s="18">
        <v>297230276.92000002</v>
      </c>
      <c r="C5" s="18">
        <v>197255328.55000001</v>
      </c>
      <c r="D5" s="27">
        <f>C5-B5</f>
        <v>-99974948.370000005</v>
      </c>
      <c r="E5" s="28">
        <f>C5/B5*100</f>
        <v>66.364480292528071</v>
      </c>
    </row>
    <row r="6" spans="1:5" ht="15.75" x14ac:dyDescent="0.25">
      <c r="A6" s="6" t="s">
        <v>7</v>
      </c>
      <c r="B6" s="18">
        <v>16891300</v>
      </c>
      <c r="C6" s="18">
        <v>11463426.619999999</v>
      </c>
      <c r="D6" s="27">
        <f t="shared" ref="D6:D26" si="0">C6-B6</f>
        <v>-5427873.3800000008</v>
      </c>
      <c r="E6" s="28">
        <f t="shared" ref="E6:E26" si="1">C6/B6*100</f>
        <v>67.865863610260902</v>
      </c>
    </row>
    <row r="7" spans="1:5" ht="31.5" x14ac:dyDescent="0.25">
      <c r="A7" s="6" t="s">
        <v>8</v>
      </c>
      <c r="B7" s="18">
        <v>0</v>
      </c>
      <c r="C7" s="18">
        <v>-1214160.81</v>
      </c>
      <c r="D7" s="27">
        <f t="shared" si="0"/>
        <v>-1214160.81</v>
      </c>
      <c r="E7" s="28">
        <v>0</v>
      </c>
    </row>
    <row r="8" spans="1:5" ht="15.75" x14ac:dyDescent="0.25">
      <c r="A8" s="6" t="s">
        <v>9</v>
      </c>
      <c r="B8" s="18">
        <v>652700</v>
      </c>
      <c r="C8" s="18">
        <v>228426.99</v>
      </c>
      <c r="D8" s="27">
        <f t="shared" si="0"/>
        <v>-424273.01</v>
      </c>
      <c r="E8" s="28">
        <f t="shared" si="1"/>
        <v>34.997240692508043</v>
      </c>
    </row>
    <row r="9" spans="1:5" ht="31.5" x14ac:dyDescent="0.25">
      <c r="A9" s="6" t="s">
        <v>10</v>
      </c>
      <c r="B9" s="18">
        <v>5000000</v>
      </c>
      <c r="C9" s="18">
        <v>2713195.03</v>
      </c>
      <c r="D9" s="27">
        <f t="shared" si="0"/>
        <v>-2286804.9700000002</v>
      </c>
      <c r="E9" s="28">
        <f t="shared" si="1"/>
        <v>54.263900599999992</v>
      </c>
    </row>
    <row r="10" spans="1:5" ht="15.75" x14ac:dyDescent="0.25">
      <c r="A10" s="6" t="s">
        <v>11</v>
      </c>
      <c r="B10" s="18">
        <v>28563400</v>
      </c>
      <c r="C10" s="18">
        <v>3650560.83</v>
      </c>
      <c r="D10" s="27">
        <f t="shared" si="0"/>
        <v>-24912839.170000002</v>
      </c>
      <c r="E10" s="28">
        <f t="shared" si="1"/>
        <v>12.780554240741647</v>
      </c>
    </row>
    <row r="11" spans="1:5" ht="15.75" x14ac:dyDescent="0.25">
      <c r="A11" s="6" t="s">
        <v>12</v>
      </c>
      <c r="B11" s="18">
        <v>19494400</v>
      </c>
      <c r="C11" s="18">
        <v>14045823.66</v>
      </c>
      <c r="D11" s="27">
        <f t="shared" si="0"/>
        <v>-5448576.3399999999</v>
      </c>
      <c r="E11" s="28">
        <f t="shared" si="1"/>
        <v>72.050556364904793</v>
      </c>
    </row>
    <row r="12" spans="1:5" ht="15.75" x14ac:dyDescent="0.25">
      <c r="A12" s="6" t="s">
        <v>13</v>
      </c>
      <c r="B12" s="18">
        <v>62307100</v>
      </c>
      <c r="C12" s="18">
        <v>11150532.02</v>
      </c>
      <c r="D12" s="27">
        <f t="shared" si="0"/>
        <v>-51156567.980000004</v>
      </c>
      <c r="E12" s="28">
        <f t="shared" si="1"/>
        <v>17.896085710938241</v>
      </c>
    </row>
    <row r="13" spans="1:5" ht="15.75" x14ac:dyDescent="0.25">
      <c r="A13" s="6" t="s">
        <v>14</v>
      </c>
      <c r="B13" s="18">
        <v>42297400</v>
      </c>
      <c r="C13" s="18">
        <v>30042836.350000001</v>
      </c>
      <c r="D13" s="27">
        <f t="shared" si="0"/>
        <v>-12254563.649999999</v>
      </c>
      <c r="E13" s="28">
        <f t="shared" si="1"/>
        <v>71.027619546355098</v>
      </c>
    </row>
    <row r="14" spans="1:5" ht="15.75" x14ac:dyDescent="0.25">
      <c r="A14" s="6" t="s">
        <v>15</v>
      </c>
      <c r="B14" s="18">
        <v>20097100</v>
      </c>
      <c r="C14" s="18">
        <v>4044900.92</v>
      </c>
      <c r="D14" s="27">
        <f t="shared" si="0"/>
        <v>-16052199.08</v>
      </c>
      <c r="E14" s="28">
        <f t="shared" si="1"/>
        <v>20.126789039214614</v>
      </c>
    </row>
    <row r="15" spans="1:5" ht="15.75" x14ac:dyDescent="0.25">
      <c r="A15" s="6" t="s">
        <v>16</v>
      </c>
      <c r="B15" s="18">
        <v>9619600</v>
      </c>
      <c r="C15" s="18">
        <v>5185962.8</v>
      </c>
      <c r="D15" s="27">
        <f t="shared" si="0"/>
        <v>-4433637.2</v>
      </c>
      <c r="E15" s="28">
        <f t="shared" si="1"/>
        <v>53.910378809929725</v>
      </c>
    </row>
    <row r="16" spans="1:5" ht="31.5" x14ac:dyDescent="0.25">
      <c r="A16" s="7" t="s">
        <v>17</v>
      </c>
      <c r="B16" s="18">
        <f>59290000+1020700+2300000</f>
        <v>62610700</v>
      </c>
      <c r="C16" s="18">
        <f>31148635.3+669348.02+1184846.13</f>
        <v>33002829.449999999</v>
      </c>
      <c r="D16" s="27">
        <f t="shared" si="0"/>
        <v>-29607870.550000001</v>
      </c>
      <c r="E16" s="28">
        <f t="shared" si="1"/>
        <v>52.71116510436714</v>
      </c>
    </row>
    <row r="17" spans="1:7" ht="15.75" x14ac:dyDescent="0.25">
      <c r="A17" s="6" t="s">
        <v>18</v>
      </c>
      <c r="B17" s="18">
        <v>5901500</v>
      </c>
      <c r="C17" s="18">
        <v>4146310.88</v>
      </c>
      <c r="D17" s="27">
        <f t="shared" si="0"/>
        <v>-1755189.12</v>
      </c>
      <c r="E17" s="28">
        <f t="shared" si="1"/>
        <v>70.258593239007027</v>
      </c>
    </row>
    <row r="18" spans="1:7" ht="15.75" x14ac:dyDescent="0.25">
      <c r="A18" s="6" t="s">
        <v>19</v>
      </c>
      <c r="B18" s="18">
        <f>4587500</f>
        <v>4587500</v>
      </c>
      <c r="C18" s="18">
        <v>2844352.47</v>
      </c>
      <c r="D18" s="27">
        <f t="shared" si="0"/>
        <v>-1743147.5299999998</v>
      </c>
      <c r="E18" s="28">
        <f t="shared" si="1"/>
        <v>62.00223367847412</v>
      </c>
    </row>
    <row r="19" spans="1:7" ht="15.75" x14ac:dyDescent="0.25">
      <c r="A19" s="5" t="s">
        <v>20</v>
      </c>
      <c r="B19" s="18">
        <v>21181400</v>
      </c>
      <c r="C19" s="18">
        <v>18564996.530000001</v>
      </c>
      <c r="D19" s="27">
        <f t="shared" si="0"/>
        <v>-2616403.4699999988</v>
      </c>
      <c r="E19" s="28">
        <f t="shared" si="1"/>
        <v>87.647636747334928</v>
      </c>
    </row>
    <row r="20" spans="1:7" ht="31.5" x14ac:dyDescent="0.25">
      <c r="A20" s="5" t="s">
        <v>21</v>
      </c>
      <c r="B20" s="18">
        <v>2238873.42</v>
      </c>
      <c r="C20" s="18">
        <v>2519269.9700000002</v>
      </c>
      <c r="D20" s="27">
        <f t="shared" si="0"/>
        <v>280396.55000000028</v>
      </c>
      <c r="E20" s="28">
        <v>0</v>
      </c>
    </row>
    <row r="21" spans="1:7" ht="15.75" x14ac:dyDescent="0.25">
      <c r="A21" s="6" t="s">
        <v>22</v>
      </c>
      <c r="B21" s="18">
        <v>1500000</v>
      </c>
      <c r="C21" s="18">
        <v>409975</v>
      </c>
      <c r="D21" s="27">
        <f t="shared" si="0"/>
        <v>-1090025</v>
      </c>
      <c r="E21" s="28">
        <f t="shared" si="1"/>
        <v>27.331666666666663</v>
      </c>
    </row>
    <row r="22" spans="1:7" ht="15.75" x14ac:dyDescent="0.25">
      <c r="A22" s="6" t="s">
        <v>23</v>
      </c>
      <c r="B22" s="18">
        <v>7200000</v>
      </c>
      <c r="C22" s="18">
        <f>5329970.57+1679892</f>
        <v>7009862.5700000003</v>
      </c>
      <c r="D22" s="27">
        <f t="shared" si="0"/>
        <v>-190137.4299999997</v>
      </c>
      <c r="E22" s="28">
        <f t="shared" si="1"/>
        <v>97.359202361111116</v>
      </c>
    </row>
    <row r="23" spans="1:7" ht="31.5" x14ac:dyDescent="0.25">
      <c r="A23" s="6" t="s">
        <v>24</v>
      </c>
      <c r="B23" s="18">
        <v>2700000</v>
      </c>
      <c r="C23" s="18">
        <v>4011414.24</v>
      </c>
      <c r="D23" s="27">
        <f t="shared" si="0"/>
        <v>1311414.2400000002</v>
      </c>
      <c r="E23" s="28">
        <f t="shared" si="1"/>
        <v>148.57089777777779</v>
      </c>
    </row>
    <row r="24" spans="1:7" ht="15.75" x14ac:dyDescent="0.25">
      <c r="A24" s="6" t="s">
        <v>25</v>
      </c>
      <c r="B24" s="18">
        <v>3701800</v>
      </c>
      <c r="C24" s="18">
        <v>2326945.7799999998</v>
      </c>
      <c r="D24" s="27">
        <f t="shared" si="0"/>
        <v>-1374854.2200000002</v>
      </c>
      <c r="E24" s="28">
        <f t="shared" si="1"/>
        <v>62.859846020854718</v>
      </c>
    </row>
    <row r="25" spans="1:7" ht="15.75" x14ac:dyDescent="0.25">
      <c r="A25" s="6" t="s">
        <v>26</v>
      </c>
      <c r="B25" s="18">
        <v>0</v>
      </c>
      <c r="C25" s="18">
        <v>0</v>
      </c>
      <c r="D25" s="27">
        <f t="shared" si="0"/>
        <v>0</v>
      </c>
      <c r="E25" s="28">
        <v>0</v>
      </c>
    </row>
    <row r="26" spans="1:7" ht="16.5" thickBot="1" x14ac:dyDescent="0.3">
      <c r="A26" s="12" t="s">
        <v>27</v>
      </c>
      <c r="B26" s="19">
        <v>725400</v>
      </c>
      <c r="C26" s="19">
        <v>548772.48</v>
      </c>
      <c r="D26" s="27">
        <f t="shared" si="0"/>
        <v>-176627.52000000002</v>
      </c>
      <c r="E26" s="28">
        <f t="shared" si="1"/>
        <v>75.651017369727043</v>
      </c>
    </row>
    <row r="27" spans="1:7" ht="16.5" thickBot="1" x14ac:dyDescent="0.3">
      <c r="A27" s="2" t="s">
        <v>28</v>
      </c>
      <c r="B27" s="20">
        <f>SUM(B4:B26)</f>
        <v>614500452.34000003</v>
      </c>
      <c r="C27" s="20">
        <f>SUM(C4:C26)</f>
        <v>353951565.3300001</v>
      </c>
      <c r="D27" s="20">
        <f>C27-B27</f>
        <v>-260548887.00999993</v>
      </c>
      <c r="E27" s="29">
        <f>C27/B27*100</f>
        <v>57.599886864551962</v>
      </c>
      <c r="G27" s="34"/>
    </row>
    <row r="28" spans="1:7" ht="31.5" x14ac:dyDescent="0.25">
      <c r="A28" s="13" t="s">
        <v>29</v>
      </c>
      <c r="B28" s="22">
        <v>219963100</v>
      </c>
      <c r="C28" s="22">
        <v>153974300</v>
      </c>
      <c r="D28" s="30">
        <f>C28-B28</f>
        <v>-65988800</v>
      </c>
      <c r="E28" s="31">
        <f t="shared" ref="E28:E33" si="2">C28/B28*100</f>
        <v>70.000059100821915</v>
      </c>
    </row>
    <row r="29" spans="1:7" ht="15.75" x14ac:dyDescent="0.25">
      <c r="A29" s="6" t="s">
        <v>30</v>
      </c>
      <c r="B29" s="18">
        <v>14804900</v>
      </c>
      <c r="C29" s="18">
        <v>11103700</v>
      </c>
      <c r="D29" s="27">
        <f t="shared" ref="D29:D33" si="3">C29-B29</f>
        <v>-3701200</v>
      </c>
      <c r="E29" s="28">
        <f t="shared" si="2"/>
        <v>75.000168863011567</v>
      </c>
    </row>
    <row r="30" spans="1:7" ht="31.5" x14ac:dyDescent="0.25">
      <c r="A30" s="6" t="s">
        <v>31</v>
      </c>
      <c r="B30" s="18">
        <v>348502474.32999998</v>
      </c>
      <c r="C30" s="18">
        <v>135598114.71000001</v>
      </c>
      <c r="D30" s="27">
        <f t="shared" si="3"/>
        <v>-212904359.61999997</v>
      </c>
      <c r="E30" s="28">
        <f t="shared" si="2"/>
        <v>38.90879540258328</v>
      </c>
    </row>
    <row r="31" spans="1:7" ht="31.5" x14ac:dyDescent="0.25">
      <c r="A31" s="6" t="s">
        <v>32</v>
      </c>
      <c r="B31" s="18">
        <v>598889184.88</v>
      </c>
      <c r="C31" s="18">
        <v>401311665.19999999</v>
      </c>
      <c r="D31" s="27">
        <f t="shared" si="3"/>
        <v>-197577519.68000001</v>
      </c>
      <c r="E31" s="28">
        <f t="shared" si="2"/>
        <v>67.009335839051971</v>
      </c>
    </row>
    <row r="32" spans="1:7" ht="15.75" x14ac:dyDescent="0.25">
      <c r="A32" s="6" t="s">
        <v>33</v>
      </c>
      <c r="B32" s="18">
        <v>309125649.81</v>
      </c>
      <c r="C32" s="18">
        <v>105265212.66</v>
      </c>
      <c r="D32" s="27">
        <f t="shared" si="3"/>
        <v>-203860437.15000001</v>
      </c>
      <c r="E32" s="28">
        <f t="shared" si="2"/>
        <v>34.052564943963681</v>
      </c>
    </row>
    <row r="33" spans="1:5" ht="16.5" thickBot="1" x14ac:dyDescent="0.3">
      <c r="A33" s="12" t="s">
        <v>34</v>
      </c>
      <c r="B33" s="19">
        <v>2328883.42</v>
      </c>
      <c r="C33" s="19">
        <v>2328883.42</v>
      </c>
      <c r="D33" s="32">
        <f t="shared" si="3"/>
        <v>0</v>
      </c>
      <c r="E33" s="33">
        <f t="shared" si="2"/>
        <v>100</v>
      </c>
    </row>
    <row r="34" spans="1:5" ht="16.5" thickBot="1" x14ac:dyDescent="0.3">
      <c r="A34" s="15" t="s">
        <v>35</v>
      </c>
      <c r="B34" s="20">
        <f>SUM(B28:B33)</f>
        <v>1493614192.4400001</v>
      </c>
      <c r="C34" s="20">
        <f>SUM(C28:C33)</f>
        <v>809581875.99000001</v>
      </c>
      <c r="D34" s="21">
        <f>C34-B34</f>
        <v>-684032316.45000005</v>
      </c>
      <c r="E34" s="14">
        <f>C34/B34*100</f>
        <v>54.202877830683285</v>
      </c>
    </row>
    <row r="35" spans="1:5" ht="63.75" thickBot="1" x14ac:dyDescent="0.3">
      <c r="A35" s="16" t="s">
        <v>36</v>
      </c>
      <c r="B35" s="23">
        <v>250579.24</v>
      </c>
      <c r="C35" s="23">
        <f>13920982.35-16085641.92</f>
        <v>-2164659.5700000003</v>
      </c>
      <c r="D35" s="24">
        <f>C35-B35</f>
        <v>-2415238.8100000005</v>
      </c>
      <c r="E35" s="26">
        <v>0</v>
      </c>
    </row>
    <row r="36" spans="1:5" ht="16.5" thickBot="1" x14ac:dyDescent="0.3">
      <c r="A36" s="17" t="s">
        <v>37</v>
      </c>
      <c r="B36" s="25">
        <f>B27+B34+B35</f>
        <v>2108365224.0200002</v>
      </c>
      <c r="C36" s="25">
        <f>C27+C34+C35</f>
        <v>1161368781.7500002</v>
      </c>
      <c r="D36" s="21">
        <f>C36-B36</f>
        <v>-946996442.26999998</v>
      </c>
      <c r="E36" s="14">
        <f>C36/B36*100</f>
        <v>55.0838521010904</v>
      </c>
    </row>
    <row r="38" spans="1:5" x14ac:dyDescent="0.25">
      <c r="A38" s="1"/>
      <c r="B38" s="3"/>
      <c r="C38" s="1"/>
      <c r="D38" s="4"/>
      <c r="E38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2021-06-23T04:18:28Z</cp:lastPrinted>
  <dcterms:created xsi:type="dcterms:W3CDTF">2021-02-16T09:18:02Z</dcterms:created>
  <dcterms:modified xsi:type="dcterms:W3CDTF">2021-09-17T05:38:59Z</dcterms:modified>
</cp:coreProperties>
</file>