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1840" windowHeight="12600"/>
  </bookViews>
  <sheets>
    <sheet name="01.03.2022" sheetId="2" r:id="rId1"/>
  </sheets>
  <calcPr calcId="145621"/>
</workbook>
</file>

<file path=xl/calcChain.xml><?xml version="1.0" encoding="utf-8"?>
<calcChain xmlns="http://schemas.openxmlformats.org/spreadsheetml/2006/main">
  <c r="B16" i="2" l="1"/>
  <c r="C36" i="2"/>
  <c r="C31" i="2"/>
  <c r="C35" i="2" s="1"/>
  <c r="C16" i="2"/>
  <c r="D36" i="2" l="1"/>
  <c r="B35" i="2"/>
  <c r="E34" i="2"/>
  <c r="D34" i="2"/>
  <c r="E33" i="2"/>
  <c r="D33" i="2"/>
  <c r="E32" i="2"/>
  <c r="D32" i="2"/>
  <c r="E31" i="2"/>
  <c r="D31" i="2"/>
  <c r="E30" i="2"/>
  <c r="D30" i="2"/>
  <c r="E29" i="2"/>
  <c r="D29" i="2"/>
  <c r="C28" i="2"/>
  <c r="E27" i="2"/>
  <c r="D27" i="2"/>
  <c r="E26" i="2"/>
  <c r="D26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B28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D7" i="2"/>
  <c r="E6" i="2"/>
  <c r="D6" i="2"/>
  <c r="E5" i="2"/>
  <c r="D5" i="2"/>
  <c r="E35" i="2" l="1"/>
  <c r="C37" i="2"/>
  <c r="E28" i="2"/>
  <c r="B37" i="2"/>
  <c r="D28" i="2"/>
  <c r="D35" i="2"/>
  <c r="D37" i="2" l="1"/>
  <c r="E37" i="2"/>
</calcChain>
</file>

<file path=xl/sharedStrings.xml><?xml version="1.0" encoding="utf-8"?>
<sst xmlns="http://schemas.openxmlformats.org/spreadsheetml/2006/main" count="41" uniqueCount="41">
  <si>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тыс.руб.</t>
  </si>
  <si>
    <t>Налоги</t>
  </si>
  <si>
    <t xml:space="preserve">План доходов </t>
  </si>
  <si>
    <t xml:space="preserve">Фактическое исполнение </t>
  </si>
  <si>
    <t xml:space="preserve">Отклонение </t>
  </si>
  <si>
    <t>Исполнение к году %</t>
  </si>
  <si>
    <t>1</t>
  </si>
  <si>
    <t>Налог на доходы физических лиц</t>
  </si>
  <si>
    <t>Акцизы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</si>
  <si>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</si>
  <si>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</si>
  <si>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</si>
  <si>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</si>
  <si>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Транспортный налог с организаций</t>
  </si>
  <si>
    <t>Транспортный налог с физических лиц</t>
  </si>
  <si>
    <t xml:space="preserve">Земельный налог с организаций </t>
  </si>
  <si>
    <t>Земельный налог с физических лиц</t>
  </si>
  <si>
    <t>Государственная пошлина</t>
  </si>
  <si>
    <t>Доходы, получаемые в виде арендной платы за земельные участки</t>
  </si>
  <si>
    <t>Доходы от сдачи в аренду имущества</t>
  </si>
  <si>
    <t>Прочие доходы от использования имущества</t>
  </si>
  <si>
    <t>Плата за негатив.воз.на окр.среду</t>
  </si>
  <si>
    <t>Доходы от оказания платных услуг и компензации затрат государства</t>
  </si>
  <si>
    <t>Доходы от реализации имущества</t>
  </si>
  <si>
    <t>Доходы от продажи земельных участков</t>
  </si>
  <si>
    <t>Плата за увеличение площади земельных участков</t>
  </si>
  <si>
    <t>Штрафы</t>
  </si>
  <si>
    <t>Невыясненные поступления</t>
  </si>
  <si>
    <t>Прочие неналоговые доходы</t>
  </si>
  <si>
    <t>ИТОГО ДОХОДОВ</t>
  </si>
  <si>
    <t>Дотации на выравнивание бюджетной обеспеченности</t>
  </si>
  <si>
    <t>Прочие дотации</t>
  </si>
  <si>
    <t>Субсидии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</si>
  <si>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</si>
  <si>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</si>
  <si>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</si>
  <si>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</si>
  <si>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</si>
  <si>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</si>
  <si>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Инициативные платежи</t>
  </si>
  <si>
    <r>
      <t xml:space="preserve">  </t>
    </r>
    <r>
      <rPr>
        <b/>
        <sz val="18"/>
        <rFont val="Times New Roman"/>
        <family val="1"/>
        <charset val="204"/>
      </rPr>
      <t xml:space="preserve"> Сводка по поступлению доходов в бюджет Добрянского городского округа на 01.03.2022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</si>
</sst>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10419]###\ ###\ ###\ ###\ ##0.00"/>
    <numFmt numFmtId="166" formatCode="#,##0.0,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7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1">
    <xf numFmtId="0" fontId="0" fillId="0" borderId="0" xfId="0"/>
    <xf numFmtId="0" fontId="1" fillId="0" borderId="0" xfId="1"/>
    <xf numFmtId="0" fontId="2" fillId="0" borderId="5" xfId="1" applyFont="1" applyFill="1" applyBorder="1" applyAlignment="1">
      <alignment vertical="top" wrapText="1"/>
    </xf>
    <xf numFmtId="4" fontId="3" fillId="0" borderId="0" xfId="1" applyNumberFormat="1" applyFont="1" applyFill="1" applyBorder="1"/>
    <xf numFmtId="165" fontId="13" fillId="0" borderId="0" xfId="2" applyNumberFormat="1" applyFont="1" applyFill="1" applyBorder="1" applyAlignment="1">
      <alignment horizontal="right" wrapText="1" readingOrder="1"/>
    </xf>
    <xf numFmtId="0" fontId="1" fillId="0" borderId="0" xfId="1" applyBorder="1"/>
    <xf numFmtId="0" fontId="4" fillId="0" borderId="1" xfId="1" applyFont="1" applyFill="1" applyBorder="1" applyAlignment="1">
      <alignment vertical="top" wrapText="1"/>
    </xf>
    <xf numFmtId="0" fontId="10" fillId="0" borderId="1" xfId="2" applyNumberFormat="1" applyFont="1" applyFill="1" applyBorder="1" applyAlignment="1">
      <alignment horizontal="left" vertical="top" wrapText="1" readingOrder="1"/>
    </xf>
    <xf numFmtId="164" fontId="4" fillId="0" borderId="3" xfId="1" applyNumberFormat="1" applyFont="1" applyBorder="1" applyAlignment="1">
      <alignment horizontal="center" vertical="center" readingOrder="1"/>
    </xf>
    <xf numFmtId="164" fontId="4" fillId="0" borderId="1" xfId="1" applyNumberFormat="1" applyFont="1" applyBorder="1" applyAlignment="1">
      <alignment horizontal="center" vertical="center" readingOrder="1"/>
    </xf>
    <xf numFmtId="164" fontId="4" fillId="0" borderId="2" xfId="1" applyNumberFormat="1" applyFont="1" applyBorder="1" applyAlignment="1">
      <alignment horizontal="center" vertical="center" readingOrder="1"/>
    </xf>
    <xf numFmtId="0" fontId="10" fillId="2" borderId="1" xfId="2" applyNumberFormat="1" applyFont="1" applyFill="1" applyBorder="1" applyAlignment="1">
      <alignment horizontal="left" vertical="top" wrapText="1" readingOrder="1"/>
    </xf>
    <xf numFmtId="0" fontId="9" fillId="0" borderId="3" xfId="2" applyNumberFormat="1" applyFont="1" applyFill="1" applyBorder="1" applyAlignment="1">
      <alignment horizontal="center" vertical="center" wrapText="1" readingOrder="1"/>
    </xf>
    <xf numFmtId="0" fontId="11" fillId="0" borderId="5" xfId="2" applyNumberFormat="1" applyFont="1" applyFill="1" applyBorder="1" applyAlignment="1">
      <alignment horizontal="center" vertical="center" wrapText="1" readingOrder="1"/>
    </xf>
    <xf numFmtId="0" fontId="11" fillId="0" borderId="6" xfId="2" applyNumberFormat="1" applyFont="1" applyFill="1" applyBorder="1" applyAlignment="1">
      <alignment horizontal="center" vertical="center" wrapText="1" readingOrder="1"/>
    </xf>
    <xf numFmtId="0" fontId="11" fillId="0" borderId="7" xfId="2" applyNumberFormat="1" applyFont="1" applyFill="1" applyBorder="1" applyAlignment="1">
      <alignment horizontal="center" vertical="center" wrapText="1" readingOrder="1"/>
    </xf>
    <xf numFmtId="0" fontId="10" fillId="0" borderId="2" xfId="2" applyNumberFormat="1" applyFont="1" applyFill="1" applyBorder="1" applyAlignment="1">
      <alignment horizontal="left" vertical="top" wrapText="1" readingOrder="1"/>
    </xf>
    <xf numFmtId="0" fontId="10" fillId="0" borderId="3" xfId="2" applyNumberFormat="1" applyFont="1" applyFill="1" applyBorder="1" applyAlignment="1">
      <alignment horizontal="left" vertical="top" wrapText="1" readingOrder="1"/>
    </xf>
    <xf numFmtId="164" fontId="2" fillId="0" borderId="7" xfId="1" applyNumberFormat="1" applyFont="1" applyBorder="1" applyAlignment="1">
      <alignment horizontal="center" vertical="center" readingOrder="1"/>
    </xf>
    <xf numFmtId="0" fontId="12" fillId="0" borderId="5" xfId="2" applyNumberFormat="1" applyFont="1" applyFill="1" applyBorder="1" applyAlignment="1">
      <alignment horizontal="left" vertical="top" wrapText="1" readingOrder="1"/>
    </xf>
    <xf numFmtId="0" fontId="10" fillId="0" borderId="4" xfId="2" applyNumberFormat="1" applyFont="1" applyFill="1" applyBorder="1" applyAlignment="1">
      <alignment horizontal="left" vertical="top" wrapText="1" readingOrder="1"/>
    </xf>
    <xf numFmtId="0" fontId="2" fillId="0" borderId="5" xfId="1" applyFont="1" applyFill="1" applyBorder="1" applyAlignment="1">
      <alignment vertical="center" wrapText="1"/>
    </xf>
    <xf numFmtId="166" fontId="10" fillId="0" borderId="1" xfId="2" applyNumberFormat="1" applyFont="1" applyFill="1" applyBorder="1" applyAlignment="1">
      <alignment horizontal="center" vertical="center" wrapText="1" readingOrder="1"/>
    </xf>
    <xf numFmtId="166" fontId="4" fillId="0" borderId="1" xfId="1" applyNumberFormat="1" applyFont="1" applyBorder="1" applyAlignment="1">
      <alignment horizontal="center" vertical="center" readingOrder="1"/>
    </xf>
    <xf numFmtId="166" fontId="10" fillId="2" borderId="1" xfId="2" applyNumberFormat="1" applyFont="1" applyFill="1" applyBorder="1" applyAlignment="1">
      <alignment horizontal="center" vertical="center" wrapText="1" readingOrder="1"/>
    </xf>
    <xf numFmtId="166" fontId="10" fillId="0" borderId="2" xfId="2" applyNumberFormat="1" applyFont="1" applyFill="1" applyBorder="1" applyAlignment="1">
      <alignment horizontal="center" vertical="center" wrapText="1" readingOrder="1"/>
    </xf>
    <xf numFmtId="166" fontId="12" fillId="0" borderId="6" xfId="2" applyNumberFormat="1" applyFont="1" applyFill="1" applyBorder="1" applyAlignment="1">
      <alignment horizontal="center" vertical="center" wrapText="1" readingOrder="1"/>
    </xf>
    <xf numFmtId="166" fontId="2" fillId="0" borderId="6" xfId="1" applyNumberFormat="1" applyFont="1" applyBorder="1" applyAlignment="1">
      <alignment horizontal="center" vertical="center" readingOrder="1"/>
    </xf>
    <xf numFmtId="166" fontId="10" fillId="0" borderId="3" xfId="2" applyNumberFormat="1" applyFont="1" applyFill="1" applyBorder="1" applyAlignment="1">
      <alignment horizontal="center" vertical="center" wrapText="1" readingOrder="1"/>
    </xf>
    <xf numFmtId="166" fontId="4" fillId="0" borderId="3" xfId="1" applyNumberFormat="1" applyFont="1" applyBorder="1" applyAlignment="1">
      <alignment horizontal="center" vertical="center" readingOrder="1"/>
    </xf>
    <xf numFmtId="166" fontId="4" fillId="0" borderId="2" xfId="1" applyNumberFormat="1" applyFont="1" applyBorder="1" applyAlignment="1">
      <alignment horizontal="center" vertical="center" readingOrder="1"/>
    </xf>
    <xf numFmtId="166" fontId="10" fillId="0" borderId="4" xfId="2" applyNumberFormat="1" applyFont="1" applyFill="1" applyBorder="1" applyAlignment="1">
      <alignment horizontal="center" vertical="center" wrapText="1" readingOrder="1"/>
    </xf>
    <xf numFmtId="166" fontId="4" fillId="0" borderId="4" xfId="1" applyNumberFormat="1" applyFont="1" applyBorder="1" applyAlignment="1">
      <alignment horizontal="center" vertical="center" readingOrder="1"/>
    </xf>
    <xf numFmtId="166" fontId="2" fillId="0" borderId="6" xfId="1" applyNumberFormat="1" applyFont="1" applyFill="1" applyBorder="1" applyAlignment="1">
      <alignment horizontal="center" vertical="center" wrapText="1" readingOrder="1"/>
    </xf>
    <xf numFmtId="164" fontId="4" fillId="0" borderId="7" xfId="1" applyNumberFormat="1" applyFont="1" applyBorder="1" applyAlignment="1">
      <alignment horizontal="center" vertical="center" readingOrder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14" fillId="0" borderId="0" xfId="2" applyNumberFormat="1" applyFont="1" applyFill="1" applyBorder="1" applyAlignment="1">
      <alignment wrapText="1" readingOrder="1"/>
    </xf>
    <xf numFmtId="0" fontId="5" fillId="0" borderId="0" xfId="1" applyFont="1" applyFill="1" applyBorder="1" applyAlignment="1">
      <alignment readingOrder="1"/>
    </xf>
    <xf numFmtId="0" fontId="1" fillId="0" borderId="0" xfId="1" applyAlignment="1">
      <alignment readingOrder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I7" sqref="I7"/>
    </sheetView>
  </sheetViews>
  <sheetFormatPr defaultRowHeight="15" x14ac:dyDescent="0.25"/>
  <cols>
    <col min="1" max="1" width="49.28515625" customWidth="1"/>
    <col min="2" max="2" width="24.28515625" customWidth="1"/>
    <col min="3" max="3" width="23" customWidth="1"/>
    <col min="4" max="4" width="21.28515625" customWidth="1"/>
    <col min="5" max="5" width="22.5703125" customWidth="1"/>
  </cols>
  <sheetData>
    <row r="1" spans="1:5" ht="23.25" x14ac:dyDescent="0.35">
      <c r="A1" s="35" t="s">
        <v>40</v>
      </c>
      <c r="B1" s="36"/>
      <c r="C1" s="36"/>
      <c r="D1" s="37"/>
      <c r="E1" s="37"/>
    </row>
    <row r="2" spans="1:5" ht="15.75" thickBot="1" x14ac:dyDescent="0.3">
      <c r="A2" s="38" t="s">
        <v>0</v>
      </c>
      <c r="B2" s="39"/>
      <c r="C2" s="39"/>
      <c r="D2" s="40"/>
      <c r="E2" s="40"/>
    </row>
    <row r="3" spans="1:5" ht="45" customHeight="1" thickBot="1" x14ac:dyDescent="0.3">
      <c r="A3" s="13" t="s">
        <v>1</v>
      </c>
      <c r="B3" s="14" t="s">
        <v>2</v>
      </c>
      <c r="C3" s="14" t="s">
        <v>3</v>
      </c>
      <c r="D3" s="14" t="s">
        <v>4</v>
      </c>
      <c r="E3" s="15" t="s">
        <v>5</v>
      </c>
    </row>
    <row r="4" spans="1:5" x14ac:dyDescent="0.25">
      <c r="A4" s="12" t="s">
        <v>6</v>
      </c>
      <c r="B4" s="12">
        <v>2</v>
      </c>
      <c r="C4" s="12">
        <v>3</v>
      </c>
      <c r="D4" s="12">
        <v>4</v>
      </c>
      <c r="E4" s="12">
        <v>5</v>
      </c>
    </row>
    <row r="5" spans="1:5" ht="18" customHeight="1" x14ac:dyDescent="0.25">
      <c r="A5" s="6" t="s">
        <v>7</v>
      </c>
      <c r="B5" s="22">
        <v>346930071.66000003</v>
      </c>
      <c r="C5" s="22">
        <v>51200987.859999999</v>
      </c>
      <c r="D5" s="23">
        <f>C5-B5</f>
        <v>-295729083.80000001</v>
      </c>
      <c r="E5" s="9">
        <f>C5/B5*100</f>
        <v>14.758302044850764</v>
      </c>
    </row>
    <row r="6" spans="1:5" ht="15.75" x14ac:dyDescent="0.25">
      <c r="A6" s="7" t="s">
        <v>8</v>
      </c>
      <c r="B6" s="22">
        <v>18696345</v>
      </c>
      <c r="C6" s="22">
        <v>1773586.91</v>
      </c>
      <c r="D6" s="23">
        <f>C6-B6</f>
        <v>-16922758.09</v>
      </c>
      <c r="E6" s="9">
        <f t="shared" ref="E6:E26" si="0">C6/B6*100</f>
        <v>9.486276114395622</v>
      </c>
    </row>
    <row r="7" spans="1:5" ht="39.75" customHeight="1" x14ac:dyDescent="0.25">
      <c r="A7" s="7" t="s">
        <v>9</v>
      </c>
      <c r="B7" s="22">
        <v>0</v>
      </c>
      <c r="C7" s="22">
        <v>3155.87</v>
      </c>
      <c r="D7" s="23">
        <f>C7-B7</f>
        <v>3155.87</v>
      </c>
      <c r="E7" s="9">
        <v>0</v>
      </c>
    </row>
    <row r="8" spans="1:5" ht="28.5" customHeight="1" x14ac:dyDescent="0.25">
      <c r="A8" s="7" t="s">
        <v>10</v>
      </c>
      <c r="B8" s="22">
        <v>250500</v>
      </c>
      <c r="C8" s="22">
        <v>83460</v>
      </c>
      <c r="D8" s="23">
        <f t="shared" ref="D8:D26" si="1">C8-B8</f>
        <v>-167040</v>
      </c>
      <c r="E8" s="9">
        <f t="shared" si="0"/>
        <v>33.317365269461078</v>
      </c>
    </row>
    <row r="9" spans="1:5" ht="39.75" customHeight="1" x14ac:dyDescent="0.25">
      <c r="A9" s="7" t="s">
        <v>11</v>
      </c>
      <c r="B9" s="22">
        <v>5000045</v>
      </c>
      <c r="C9" s="22">
        <v>474536.73</v>
      </c>
      <c r="D9" s="23">
        <f t="shared" si="1"/>
        <v>-4525508.2699999996</v>
      </c>
      <c r="E9" s="9">
        <f t="shared" si="0"/>
        <v>9.4906491841573413</v>
      </c>
    </row>
    <row r="10" spans="1:5" ht="27" customHeight="1" x14ac:dyDescent="0.25">
      <c r="A10" s="7" t="s">
        <v>12</v>
      </c>
      <c r="B10" s="22">
        <v>25557500</v>
      </c>
      <c r="C10" s="22">
        <v>1257206.98</v>
      </c>
      <c r="D10" s="23">
        <f t="shared" si="1"/>
        <v>-24300293.02</v>
      </c>
      <c r="E10" s="9">
        <f t="shared" si="0"/>
        <v>4.9191312921842902</v>
      </c>
    </row>
    <row r="11" spans="1:5" ht="30.75" customHeight="1" x14ac:dyDescent="0.25">
      <c r="A11" s="7" t="s">
        <v>13</v>
      </c>
      <c r="B11" s="22">
        <v>19874300</v>
      </c>
      <c r="C11" s="22">
        <v>2331775.38</v>
      </c>
      <c r="D11" s="23">
        <f t="shared" si="1"/>
        <v>-17542524.620000001</v>
      </c>
      <c r="E11" s="9">
        <f t="shared" si="0"/>
        <v>11.732616394036519</v>
      </c>
    </row>
    <row r="12" spans="1:5" ht="24" customHeight="1" x14ac:dyDescent="0.25">
      <c r="A12" s="7" t="s">
        <v>14</v>
      </c>
      <c r="B12" s="22">
        <v>61545400</v>
      </c>
      <c r="C12" s="22">
        <v>3011813.54</v>
      </c>
      <c r="D12" s="23">
        <f t="shared" si="1"/>
        <v>-58533586.460000001</v>
      </c>
      <c r="E12" s="9">
        <f t="shared" si="0"/>
        <v>4.8936452439987388</v>
      </c>
    </row>
    <row r="13" spans="1:5" ht="21.75" customHeight="1" x14ac:dyDescent="0.25">
      <c r="A13" s="7" t="s">
        <v>15</v>
      </c>
      <c r="B13" s="22">
        <v>40819000</v>
      </c>
      <c r="C13" s="22">
        <v>4115245.89</v>
      </c>
      <c r="D13" s="23">
        <f t="shared" si="1"/>
        <v>-36703754.109999999</v>
      </c>
      <c r="E13" s="9">
        <f t="shared" si="0"/>
        <v>10.081692079668782</v>
      </c>
    </row>
    <row r="14" spans="1:5" ht="19.5" customHeight="1" x14ac:dyDescent="0.25">
      <c r="A14" s="7" t="s">
        <v>16</v>
      </c>
      <c r="B14" s="22">
        <v>21260400</v>
      </c>
      <c r="C14" s="22">
        <v>1769515.78</v>
      </c>
      <c r="D14" s="23">
        <f t="shared" si="1"/>
        <v>-19490884.219999999</v>
      </c>
      <c r="E14" s="9">
        <f t="shared" si="0"/>
        <v>8.3230596790276756</v>
      </c>
    </row>
    <row r="15" spans="1:5" ht="23.25" customHeight="1" x14ac:dyDescent="0.25">
      <c r="A15" s="7" t="s">
        <v>17</v>
      </c>
      <c r="B15" s="22">
        <v>8255800</v>
      </c>
      <c r="C15" s="22">
        <v>1506528.74</v>
      </c>
      <c r="D15" s="23">
        <f t="shared" si="1"/>
        <v>-6749271.2599999998</v>
      </c>
      <c r="E15" s="9">
        <f t="shared" si="0"/>
        <v>18.24812543908525</v>
      </c>
    </row>
    <row r="16" spans="1:5" ht="39" customHeight="1" x14ac:dyDescent="0.25">
      <c r="A16" s="11" t="s">
        <v>18</v>
      </c>
      <c r="B16" s="24">
        <f>67307580.04+1368000+2295300</f>
        <v>70970880.040000007</v>
      </c>
      <c r="C16" s="22">
        <f>653174.28+1329.52</f>
        <v>654503.80000000005</v>
      </c>
      <c r="D16" s="23">
        <f t="shared" si="1"/>
        <v>-70316376.24000001</v>
      </c>
      <c r="E16" s="9">
        <f t="shared" si="0"/>
        <v>0.92221457537389162</v>
      </c>
    </row>
    <row r="17" spans="1:5" ht="27" customHeight="1" x14ac:dyDescent="0.25">
      <c r="A17" s="7" t="s">
        <v>19</v>
      </c>
      <c r="B17" s="22">
        <v>5895000</v>
      </c>
      <c r="C17" s="22">
        <v>863247.22</v>
      </c>
      <c r="D17" s="23">
        <f t="shared" si="1"/>
        <v>-5031752.78</v>
      </c>
      <c r="E17" s="9">
        <f t="shared" si="0"/>
        <v>14.643718744698898</v>
      </c>
    </row>
    <row r="18" spans="1:5" ht="30" customHeight="1" x14ac:dyDescent="0.25">
      <c r="A18" s="7" t="s">
        <v>20</v>
      </c>
      <c r="B18" s="22">
        <v>4310819.96</v>
      </c>
      <c r="C18" s="22">
        <v>834956.5</v>
      </c>
      <c r="D18" s="23">
        <f t="shared" si="1"/>
        <v>-3475863.46</v>
      </c>
      <c r="E18" s="9">
        <f t="shared" si="0"/>
        <v>19.368855757084322</v>
      </c>
    </row>
    <row r="19" spans="1:5" ht="24" customHeight="1" x14ac:dyDescent="0.25">
      <c r="A19" s="6" t="s">
        <v>21</v>
      </c>
      <c r="B19" s="22">
        <v>10931900</v>
      </c>
      <c r="C19" s="22">
        <v>2787871.6</v>
      </c>
      <c r="D19" s="23">
        <f t="shared" si="1"/>
        <v>-8144028.4000000004</v>
      </c>
      <c r="E19" s="9">
        <f t="shared" si="0"/>
        <v>25.502168881896104</v>
      </c>
    </row>
    <row r="20" spans="1:5" ht="44.25" customHeight="1" x14ac:dyDescent="0.25">
      <c r="A20" s="6" t="s">
        <v>22</v>
      </c>
      <c r="B20" s="22">
        <v>1022880</v>
      </c>
      <c r="C20" s="22">
        <v>115382.16</v>
      </c>
      <c r="D20" s="23">
        <f t="shared" si="1"/>
        <v>-907497.84</v>
      </c>
      <c r="E20" s="9">
        <f t="shared" si="0"/>
        <v>11.280126701079306</v>
      </c>
    </row>
    <row r="21" spans="1:5" ht="24" customHeight="1" x14ac:dyDescent="0.25">
      <c r="A21" s="7" t="s">
        <v>23</v>
      </c>
      <c r="B21" s="22">
        <v>9000000</v>
      </c>
      <c r="C21" s="22">
        <v>0</v>
      </c>
      <c r="D21" s="23">
        <f t="shared" si="1"/>
        <v>-9000000</v>
      </c>
      <c r="E21" s="9">
        <f t="shared" si="0"/>
        <v>0</v>
      </c>
    </row>
    <row r="22" spans="1:5" ht="27" customHeight="1" x14ac:dyDescent="0.25">
      <c r="A22" s="7" t="s">
        <v>24</v>
      </c>
      <c r="B22" s="22">
        <v>9500000</v>
      </c>
      <c r="C22" s="22">
        <v>425477.4</v>
      </c>
      <c r="D22" s="23">
        <f t="shared" si="1"/>
        <v>-9074522.5999999996</v>
      </c>
      <c r="E22" s="9">
        <f t="shared" si="0"/>
        <v>4.4787094736842104</v>
      </c>
    </row>
    <row r="23" spans="1:5" ht="38.25" customHeight="1" x14ac:dyDescent="0.25">
      <c r="A23" s="7" t="s">
        <v>25</v>
      </c>
      <c r="B23" s="22">
        <v>6000000</v>
      </c>
      <c r="C23" s="22">
        <v>1672651.4</v>
      </c>
      <c r="D23" s="23">
        <f t="shared" si="1"/>
        <v>-4327348.5999999996</v>
      </c>
      <c r="E23" s="9">
        <f t="shared" si="0"/>
        <v>27.877523333333333</v>
      </c>
    </row>
    <row r="24" spans="1:5" ht="15.75" x14ac:dyDescent="0.25">
      <c r="A24" s="7" t="s">
        <v>26</v>
      </c>
      <c r="B24" s="22">
        <v>3481400</v>
      </c>
      <c r="C24" s="22">
        <v>644165.27</v>
      </c>
      <c r="D24" s="23">
        <f t="shared" si="1"/>
        <v>-2837234.73</v>
      </c>
      <c r="E24" s="9">
        <f t="shared" si="0"/>
        <v>18.50305250761188</v>
      </c>
    </row>
    <row r="25" spans="1:5" ht="22.5" customHeight="1" x14ac:dyDescent="0.25">
      <c r="A25" s="7" t="s">
        <v>27</v>
      </c>
      <c r="B25" s="22">
        <v>0</v>
      </c>
      <c r="C25" s="22">
        <v>0</v>
      </c>
      <c r="D25" s="23">
        <f t="shared" si="1"/>
        <v>0</v>
      </c>
      <c r="E25" s="9">
        <v>0</v>
      </c>
    </row>
    <row r="26" spans="1:5" ht="22.5" customHeight="1" x14ac:dyDescent="0.25">
      <c r="A26" s="16" t="s">
        <v>39</v>
      </c>
      <c r="B26" s="25">
        <v>1399438.12</v>
      </c>
      <c r="C26" s="25">
        <v>487141</v>
      </c>
      <c r="D26" s="23">
        <f t="shared" si="1"/>
        <v>-912297.12000000011</v>
      </c>
      <c r="E26" s="9">
        <f t="shared" si="0"/>
        <v>34.809756361360229</v>
      </c>
    </row>
    <row r="27" spans="1:5" ht="25.5" customHeight="1" thickBot="1" x14ac:dyDescent="0.3">
      <c r="A27" s="16" t="s">
        <v>28</v>
      </c>
      <c r="B27" s="25">
        <v>0</v>
      </c>
      <c r="C27" s="25">
        <v>5000</v>
      </c>
      <c r="D27" s="23">
        <f>C27-B27</f>
        <v>5000</v>
      </c>
      <c r="E27" s="9" t="e">
        <f>C27/B27*100</f>
        <v>#DIV/0!</v>
      </c>
    </row>
    <row r="28" spans="1:5" ht="24" customHeight="1" thickBot="1" x14ac:dyDescent="0.3">
      <c r="A28" s="2" t="s">
        <v>29</v>
      </c>
      <c r="B28" s="26">
        <f>SUM(B4:B27)</f>
        <v>670701681.78000009</v>
      </c>
      <c r="C28" s="26">
        <f>SUM(C4:C27)</f>
        <v>76018213.029999986</v>
      </c>
      <c r="D28" s="26">
        <f>C28-B28</f>
        <v>-594683468.75000012</v>
      </c>
      <c r="E28" s="18">
        <f>C28/B28*100</f>
        <v>11.33413186444567</v>
      </c>
    </row>
    <row r="29" spans="1:5" ht="42.75" customHeight="1" x14ac:dyDescent="0.25">
      <c r="A29" s="17" t="s">
        <v>30</v>
      </c>
      <c r="B29" s="28">
        <v>250484600</v>
      </c>
      <c r="C29" s="28">
        <v>40077500</v>
      </c>
      <c r="D29" s="29">
        <f>C29-B29</f>
        <v>-210407100</v>
      </c>
      <c r="E29" s="8">
        <f t="shared" ref="E29:E34" si="2">C29/B29*100</f>
        <v>15.999985627858958</v>
      </c>
    </row>
    <row r="30" spans="1:5" ht="16.5" customHeight="1" x14ac:dyDescent="0.25">
      <c r="A30" s="7" t="s">
        <v>31</v>
      </c>
      <c r="B30" s="22">
        <v>16035300</v>
      </c>
      <c r="C30" s="22">
        <v>3849200</v>
      </c>
      <c r="D30" s="23">
        <f t="shared" ref="D30:D34" si="3">C30-B30</f>
        <v>-12186100</v>
      </c>
      <c r="E30" s="9">
        <f t="shared" si="2"/>
        <v>24.004539983661047</v>
      </c>
    </row>
    <row r="31" spans="1:5" ht="46.5" customHeight="1" x14ac:dyDescent="0.25">
      <c r="A31" s="7" t="s">
        <v>32</v>
      </c>
      <c r="B31" s="22">
        <v>269554742.58999997</v>
      </c>
      <c r="C31" s="22">
        <f>48749999.99+190600</f>
        <v>48940599.990000002</v>
      </c>
      <c r="D31" s="23">
        <f t="shared" si="3"/>
        <v>-220614142.59999996</v>
      </c>
      <c r="E31" s="9">
        <f t="shared" si="2"/>
        <v>18.156089379009728</v>
      </c>
    </row>
    <row r="32" spans="1:5" ht="35.25" customHeight="1" x14ac:dyDescent="0.25">
      <c r="A32" s="7" t="s">
        <v>33</v>
      </c>
      <c r="B32" s="22">
        <v>587172733.08000004</v>
      </c>
      <c r="C32" s="22">
        <v>89032535.599999994</v>
      </c>
      <c r="D32" s="23">
        <f t="shared" si="3"/>
        <v>-498140197.48000002</v>
      </c>
      <c r="E32" s="9">
        <f t="shared" si="2"/>
        <v>15.162920650790786</v>
      </c>
    </row>
    <row r="33" spans="1:5" ht="27" customHeight="1" x14ac:dyDescent="0.25">
      <c r="A33" s="7" t="s">
        <v>34</v>
      </c>
      <c r="B33" s="22">
        <v>192046870.90000001</v>
      </c>
      <c r="C33" s="22">
        <v>12420918.220000001</v>
      </c>
      <c r="D33" s="23">
        <f t="shared" si="3"/>
        <v>-179625952.68000001</v>
      </c>
      <c r="E33" s="9">
        <f t="shared" si="2"/>
        <v>6.4676493617371404</v>
      </c>
    </row>
    <row r="34" spans="1:5" ht="17.25" customHeight="1" thickBot="1" x14ac:dyDescent="0.3">
      <c r="A34" s="16" t="s">
        <v>35</v>
      </c>
      <c r="B34" s="25">
        <v>686.69</v>
      </c>
      <c r="C34" s="25">
        <v>686.69</v>
      </c>
      <c r="D34" s="30">
        <f t="shared" si="3"/>
        <v>0</v>
      </c>
      <c r="E34" s="10">
        <f t="shared" si="2"/>
        <v>100</v>
      </c>
    </row>
    <row r="35" spans="1:5" ht="18.75" customHeight="1" thickBot="1" x14ac:dyDescent="0.3">
      <c r="A35" s="19" t="s">
        <v>36</v>
      </c>
      <c r="B35" s="26">
        <f>SUM(B29:B34)</f>
        <v>1315294933.2600002</v>
      </c>
      <c r="C35" s="26">
        <f>SUM(C29:C34)</f>
        <v>194321440.5</v>
      </c>
      <c r="D35" s="27">
        <f>C35-B35</f>
        <v>-1120973492.7600002</v>
      </c>
      <c r="E35" s="18">
        <f>C35/B35*100</f>
        <v>14.773982289916388</v>
      </c>
    </row>
    <row r="36" spans="1:5" ht="69.75" customHeight="1" thickBot="1" x14ac:dyDescent="0.3">
      <c r="A36" s="20" t="s">
        <v>37</v>
      </c>
      <c r="B36" s="31">
        <v>0</v>
      </c>
      <c r="C36" s="31">
        <f>7149583.85-17923707.86</f>
        <v>-10774124.01</v>
      </c>
      <c r="D36" s="32">
        <f>C36-B36</f>
        <v>-10774124.01</v>
      </c>
      <c r="E36" s="34">
        <v>0</v>
      </c>
    </row>
    <row r="37" spans="1:5" ht="16.5" thickBot="1" x14ac:dyDescent="0.3">
      <c r="A37" s="21" t="s">
        <v>38</v>
      </c>
      <c r="B37" s="33">
        <f>B28+B35+B36</f>
        <v>1985996615.0400004</v>
      </c>
      <c r="C37" s="33">
        <f>C28+C35+C36</f>
        <v>259565529.51999998</v>
      </c>
      <c r="D37" s="27">
        <f>C37-B37</f>
        <v>-1726431085.5200005</v>
      </c>
      <c r="E37" s="18">
        <f>C37/B37*100</f>
        <v>13.069787106095948</v>
      </c>
    </row>
    <row r="39" spans="1:5" x14ac:dyDescent="0.25">
      <c r="A39" s="1"/>
      <c r="B39" s="4"/>
      <c r="C39" s="4"/>
      <c r="D39" s="4"/>
      <c r="E39" s="1"/>
    </row>
    <row r="40" spans="1:5" x14ac:dyDescent="0.25">
      <c r="A40" s="1"/>
      <c r="B40" s="1"/>
      <c r="C40" s="1"/>
      <c r="D40" s="5"/>
      <c r="E40" s="1"/>
    </row>
    <row r="41" spans="1:5" x14ac:dyDescent="0.25">
      <c r="A41" s="1"/>
      <c r="B41" s="3"/>
      <c r="C41" s="1"/>
      <c r="D41" s="5"/>
      <c r="E41" s="1"/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SPecialiST</cp:lastModifiedBy>
  <cp:lastPrinted>2021-10-21T05:28:55Z</cp:lastPrinted>
  <dcterms:created xsi:type="dcterms:W3CDTF">2021-02-16T09:18:02Z</dcterms:created>
  <dcterms:modified xsi:type="dcterms:W3CDTF">2022-03-29T06:29:59Z</dcterms:modified>
</cp:coreProperties>
</file>