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12600"/>
  </bookViews>
  <sheets>
    <sheet name="01.04.2022" sheetId="3" r:id="rId1"/>
  </sheets>
  <calcPr calcId="145621"/>
</workbook>
</file>

<file path=xl/calcChain.xml><?xml version="1.0" encoding="utf-8"?>
<calcChain xmlns="http://schemas.openxmlformats.org/spreadsheetml/2006/main">
  <c r="C35" i="3" l="1"/>
  <c r="B35" i="3"/>
  <c r="C16" i="3"/>
  <c r="B16" i="3"/>
  <c r="D36" i="3" l="1"/>
  <c r="E34" i="3"/>
  <c r="D34" i="3"/>
  <c r="E33" i="3"/>
  <c r="D33" i="3"/>
  <c r="E32" i="3"/>
  <c r="D32" i="3"/>
  <c r="E31" i="3"/>
  <c r="D31" i="3"/>
  <c r="E30" i="3"/>
  <c r="D30" i="3"/>
  <c r="E29" i="3"/>
  <c r="D29" i="3"/>
  <c r="D27" i="3"/>
  <c r="E26" i="3"/>
  <c r="D26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B28" i="3"/>
  <c r="B37" i="3" s="1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D7" i="3"/>
  <c r="E6" i="3"/>
  <c r="D6" i="3"/>
  <c r="E5" i="3"/>
  <c r="D5" i="3"/>
  <c r="E35" i="3" l="1"/>
  <c r="D35" i="3"/>
  <c r="D16" i="3"/>
  <c r="C28" i="3"/>
  <c r="D28" i="3" l="1"/>
  <c r="C37" i="3"/>
  <c r="E28" i="3"/>
  <c r="E37" i="3" l="1"/>
  <c r="D37" i="3"/>
</calcChain>
</file>

<file path=xl/sharedStrings.xml><?xml version="1.0" encoding="utf-8"?>
<sst xmlns="http://schemas.openxmlformats.org/spreadsheetml/2006/main" count="41" uniqueCount="41">
  <si>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</si>
  <si>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Налоги</t>
  </si>
  <si>
    <t xml:space="preserve">План доходов </t>
  </si>
  <si>
    <t xml:space="preserve">Фактическое исполнение </t>
  </si>
  <si>
    <t xml:space="preserve">Отклонение </t>
  </si>
  <si>
    <t>Исполнение к году %</t>
  </si>
  <si>
    <t>1</t>
  </si>
  <si>
    <t>Налог на доходы физических лиц</t>
  </si>
  <si>
    <t>Акцизы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</si>
  <si>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</si>
  <si>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</si>
  <si>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</si>
  <si>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</si>
  <si>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 с организаций</t>
  </si>
  <si>
    <t>Транспортный налог с физических лиц</t>
  </si>
  <si>
    <t xml:space="preserve">Земельный налог с организаций </t>
  </si>
  <si>
    <t>Земельный налог с физических лиц</t>
  </si>
  <si>
    <t>Государственная пошлина</t>
  </si>
  <si>
    <t>Доходы, получаемые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</si>
  <si>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</si>
  <si>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</si>
  <si>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Плата за негатив.воз.на окр.среду</t>
  </si>
  <si>
    <t>Доходы от оказания платных услуг и компензации затрат государства</t>
  </si>
  <si>
    <t>Доходы от реализации имущества</t>
  </si>
  <si>
    <t>Доходы от продажи земельных участков</t>
  </si>
  <si>
    <t>Плата за увеличение площади земельных участков</t>
  </si>
  <si>
    <t>Штрафы</t>
  </si>
  <si>
    <t>Невыясненные поступления</t>
  </si>
  <si>
    <t>Прочие неналоговые доходы</t>
  </si>
  <si>
    <t>ИТОГО ДОХОДОВ</t>
  </si>
  <si>
    <t>Дотации на выравнивание бюджетной обеспеченности</t>
  </si>
  <si>
    <t>Прочие дотации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</si>
  <si>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</si>
  <si>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</si>
  <si>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</si>
  <si>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</si>
  <si>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</si>
  <si>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</si>
  <si>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</si>
  <si>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Инициативные платежи</t>
  </si>
  <si>
    <r>
      <t xml:space="preserve">  </t>
    </r>
    <r>
      <rPr>
        <b/>
        <sz val="18"/>
        <rFont val="Times New Roman"/>
        <family val="1"/>
        <charset val="204"/>
      </rPr>
      <t xml:space="preserve"> Сводка по поступлению доходов в бюджет Добрянского городского округа на 01.04.2021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</si>
</sst>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#,##0.0,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"/>
      <family val="1"/>
    </font>
    <font>
      <sz val="12"/>
      <color rgb="FF000000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DFD"/>
        <bgColor auto="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0">
    <xf numFmtId="0" fontId="0" fillId="0" borderId="0" xfId="0"/>
    <xf numFmtId="0" fontId="2" fillId="0" borderId="5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9" fillId="0" borderId="1" xfId="2" applyNumberFormat="1" applyFont="1" applyFill="1" applyBorder="1" applyAlignment="1">
      <alignment horizontal="left" vertical="top" wrapText="1" readingOrder="1"/>
    </xf>
    <xf numFmtId="164" fontId="3" fillId="0" borderId="3" xfId="1" applyNumberFormat="1" applyFont="1" applyBorder="1" applyAlignment="1">
      <alignment horizontal="center" vertical="center" readingOrder="1"/>
    </xf>
    <xf numFmtId="164" fontId="3" fillId="0" borderId="1" xfId="1" applyNumberFormat="1" applyFont="1" applyBorder="1" applyAlignment="1">
      <alignment horizontal="center" vertical="center" readingOrder="1"/>
    </xf>
    <xf numFmtId="164" fontId="3" fillId="0" borderId="2" xfId="1" applyNumberFormat="1" applyFont="1" applyBorder="1" applyAlignment="1">
      <alignment horizontal="center" vertical="center" readingOrder="1"/>
    </xf>
    <xf numFmtId="0" fontId="9" fillId="2" borderId="1" xfId="2" applyNumberFormat="1" applyFont="1" applyFill="1" applyBorder="1" applyAlignment="1">
      <alignment horizontal="left" vertical="top" wrapText="1" readingOrder="1"/>
    </xf>
    <xf numFmtId="0" fontId="8" fillId="0" borderId="3" xfId="2" applyNumberFormat="1" applyFont="1" applyFill="1" applyBorder="1" applyAlignment="1">
      <alignment horizontal="center" vertical="center" wrapText="1" readingOrder="1"/>
    </xf>
    <xf numFmtId="0" fontId="10" fillId="0" borderId="5" xfId="2" applyNumberFormat="1" applyFont="1" applyFill="1" applyBorder="1" applyAlignment="1">
      <alignment horizontal="center" vertical="center" wrapText="1" readingOrder="1"/>
    </xf>
    <xf numFmtId="0" fontId="10" fillId="0" borderId="6" xfId="2" applyNumberFormat="1" applyFont="1" applyFill="1" applyBorder="1" applyAlignment="1">
      <alignment horizontal="center" vertical="center" wrapText="1" readingOrder="1"/>
    </xf>
    <xf numFmtId="0" fontId="10" fillId="0" borderId="7" xfId="2" applyNumberFormat="1" applyFont="1" applyFill="1" applyBorder="1" applyAlignment="1">
      <alignment horizontal="center" vertical="center" wrapText="1" readingOrder="1"/>
    </xf>
    <xf numFmtId="0" fontId="9" fillId="0" borderId="2" xfId="2" applyNumberFormat="1" applyFont="1" applyFill="1" applyBorder="1" applyAlignment="1">
      <alignment horizontal="left" vertical="top" wrapText="1" readingOrder="1"/>
    </xf>
    <xf numFmtId="0" fontId="9" fillId="0" borderId="3" xfId="2" applyNumberFormat="1" applyFont="1" applyFill="1" applyBorder="1" applyAlignment="1">
      <alignment horizontal="left" vertical="top" wrapText="1" readingOrder="1"/>
    </xf>
    <xf numFmtId="164" fontId="2" fillId="0" borderId="7" xfId="1" applyNumberFormat="1" applyFont="1" applyBorder="1" applyAlignment="1">
      <alignment horizontal="center" vertical="center" readingOrder="1"/>
    </xf>
    <xf numFmtId="0" fontId="11" fillId="0" borderId="5" xfId="2" applyNumberFormat="1" applyFont="1" applyFill="1" applyBorder="1" applyAlignment="1">
      <alignment horizontal="left" vertical="top" wrapText="1" readingOrder="1"/>
    </xf>
    <xf numFmtId="0" fontId="9" fillId="0" borderId="4" xfId="2" applyNumberFormat="1" applyFont="1" applyFill="1" applyBorder="1" applyAlignment="1">
      <alignment horizontal="left" vertical="top" wrapText="1" readingOrder="1"/>
    </xf>
    <xf numFmtId="0" fontId="2" fillId="0" borderId="5" xfId="1" applyFont="1" applyFill="1" applyBorder="1" applyAlignment="1">
      <alignment vertical="center" wrapText="1"/>
    </xf>
    <xf numFmtId="166" fontId="3" fillId="0" borderId="1" xfId="1" applyNumberFormat="1" applyFont="1" applyBorder="1" applyAlignment="1">
      <alignment horizontal="center" vertical="center" readingOrder="1"/>
    </xf>
    <xf numFmtId="166" fontId="11" fillId="0" borderId="6" xfId="2" applyNumberFormat="1" applyFont="1" applyFill="1" applyBorder="1" applyAlignment="1">
      <alignment horizontal="center" vertical="center" wrapText="1" readingOrder="1"/>
    </xf>
    <xf numFmtId="166" fontId="2" fillId="0" borderId="6" xfId="1" applyNumberFormat="1" applyFont="1" applyBorder="1" applyAlignment="1">
      <alignment horizontal="center" vertical="center" readingOrder="1"/>
    </xf>
    <xf numFmtId="166" fontId="3" fillId="0" borderId="3" xfId="1" applyNumberFormat="1" applyFont="1" applyBorder="1" applyAlignment="1">
      <alignment horizontal="center" vertical="center" readingOrder="1"/>
    </xf>
    <xf numFmtId="166" fontId="3" fillId="0" borderId="2" xfId="1" applyNumberFormat="1" applyFont="1" applyBorder="1" applyAlignment="1">
      <alignment horizontal="center" vertical="center" readingOrder="1"/>
    </xf>
    <xf numFmtId="166" fontId="9" fillId="0" borderId="4" xfId="2" applyNumberFormat="1" applyFont="1" applyFill="1" applyBorder="1" applyAlignment="1">
      <alignment horizontal="center" vertical="center" wrapText="1" readingOrder="1"/>
    </xf>
    <xf numFmtId="166" fontId="3" fillId="0" borderId="4" xfId="1" applyNumberFormat="1" applyFont="1" applyBorder="1" applyAlignment="1">
      <alignment horizontal="center" vertical="center" readingOrder="1"/>
    </xf>
    <xf numFmtId="166" fontId="2" fillId="0" borderId="6" xfId="1" applyNumberFormat="1" applyFont="1" applyFill="1" applyBorder="1" applyAlignment="1">
      <alignment horizontal="center" vertical="center" wrapText="1" readingOrder="1"/>
    </xf>
    <xf numFmtId="164" fontId="3" fillId="0" borderId="7" xfId="1" applyNumberFormat="1" applyFont="1" applyBorder="1" applyAlignment="1">
      <alignment horizontal="center" vertical="center" readingOrder="1"/>
    </xf>
    <xf numFmtId="166" fontId="9" fillId="0" borderId="1" xfId="2" applyNumberFormat="1" applyFont="1" applyFill="1" applyBorder="1" applyAlignment="1">
      <alignment horizontal="center" vertical="center" wrapText="1"/>
    </xf>
    <xf numFmtId="166" fontId="14" fillId="3" borderId="8" xfId="0" applyNumberFormat="1" applyFont="1" applyFill="1" applyBorder="1" applyAlignment="1">
      <alignment horizontal="center" vertical="center"/>
    </xf>
    <xf numFmtId="166" fontId="15" fillId="0" borderId="1" xfId="2" applyNumberFormat="1" applyFont="1" applyFill="1" applyBorder="1" applyAlignment="1">
      <alignment horizontal="center" vertical="center" wrapText="1"/>
    </xf>
    <xf numFmtId="166" fontId="15" fillId="0" borderId="2" xfId="2" applyNumberFormat="1" applyFont="1" applyFill="1" applyBorder="1" applyAlignment="1">
      <alignment horizontal="center" vertical="center" wrapText="1"/>
    </xf>
    <xf numFmtId="166" fontId="14" fillId="0" borderId="8" xfId="0" applyNumberFormat="1" applyFont="1" applyFill="1" applyBorder="1" applyAlignment="1">
      <alignment horizontal="center" vertical="center"/>
    </xf>
    <xf numFmtId="166" fontId="13" fillId="0" borderId="8" xfId="0" applyNumberFormat="1" applyFont="1" applyFill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2" fillId="0" borderId="0" xfId="2" applyNumberFormat="1" applyFont="1" applyFill="1" applyBorder="1" applyAlignment="1">
      <alignment wrapText="1" readingOrder="1"/>
    </xf>
    <xf numFmtId="0" fontId="4" fillId="0" borderId="0" xfId="1" applyFont="1" applyFill="1" applyBorder="1" applyAlignment="1">
      <alignment readingOrder="1"/>
    </xf>
    <xf numFmtId="0" fontId="1" fillId="0" borderId="0" xfId="1" applyAlignment="1">
      <alignment readingOrder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I8" sqref="I8"/>
    </sheetView>
  </sheetViews>
  <sheetFormatPr defaultRowHeight="15" x14ac:dyDescent="0.25"/>
  <cols>
    <col min="1" max="1" width="49.28515625" customWidth="1"/>
    <col min="2" max="2" width="24.28515625" customWidth="1"/>
    <col min="3" max="3" width="23" customWidth="1"/>
    <col min="4" max="4" width="21.28515625" customWidth="1"/>
    <col min="5" max="5" width="22.5703125" customWidth="1"/>
  </cols>
  <sheetData>
    <row r="1" spans="1:5" ht="23.25" x14ac:dyDescent="0.35">
      <c r="A1" s="34" t="s">
        <v>40</v>
      </c>
      <c r="B1" s="35"/>
      <c r="C1" s="35"/>
      <c r="D1" s="36"/>
      <c r="E1" s="36"/>
    </row>
    <row r="2" spans="1:5" ht="15.75" thickBot="1" x14ac:dyDescent="0.3">
      <c r="A2" s="37" t="s">
        <v>0</v>
      </c>
      <c r="B2" s="38"/>
      <c r="C2" s="38"/>
      <c r="D2" s="39"/>
      <c r="E2" s="39"/>
    </row>
    <row r="3" spans="1:5" ht="45" customHeight="1" thickBot="1" x14ac:dyDescent="0.3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</row>
    <row r="4" spans="1:5" x14ac:dyDescent="0.25">
      <c r="A4" s="8" t="s">
        <v>6</v>
      </c>
      <c r="B4" s="8">
        <v>2</v>
      </c>
      <c r="C4" s="8">
        <v>3</v>
      </c>
      <c r="D4" s="8">
        <v>4</v>
      </c>
      <c r="E4" s="8">
        <v>5</v>
      </c>
    </row>
    <row r="5" spans="1:5" ht="18" customHeight="1" x14ac:dyDescent="0.25">
      <c r="A5" s="2" t="s">
        <v>7</v>
      </c>
      <c r="B5" s="28">
        <v>346929384.97000003</v>
      </c>
      <c r="C5" s="28">
        <v>83240457.870000005</v>
      </c>
      <c r="D5" s="18">
        <f>C5-B5</f>
        <v>-263688927.10000002</v>
      </c>
      <c r="E5" s="5">
        <f>C5/B5*100</f>
        <v>23.993487284796601</v>
      </c>
    </row>
    <row r="6" spans="1:5" ht="15.75" x14ac:dyDescent="0.25">
      <c r="A6" s="3" t="s">
        <v>8</v>
      </c>
      <c r="B6" s="31">
        <v>18696345</v>
      </c>
      <c r="C6" s="31">
        <v>4883525.9400000004</v>
      </c>
      <c r="D6" s="18">
        <f>C6-B6</f>
        <v>-13812819.059999999</v>
      </c>
      <c r="E6" s="5">
        <f t="shared" ref="E6:E26" si="0">C6/B6*100</f>
        <v>26.120217293807961</v>
      </c>
    </row>
    <row r="7" spans="1:5" ht="39.75" customHeight="1" x14ac:dyDescent="0.25">
      <c r="A7" s="3" t="s">
        <v>9</v>
      </c>
      <c r="B7" s="31">
        <v>0</v>
      </c>
      <c r="C7" s="31">
        <v>-11252.56</v>
      </c>
      <c r="D7" s="18">
        <f>C7-B7</f>
        <v>-11252.56</v>
      </c>
      <c r="E7" s="5">
        <v>0</v>
      </c>
    </row>
    <row r="8" spans="1:5" ht="28.5" customHeight="1" x14ac:dyDescent="0.25">
      <c r="A8" s="3" t="s">
        <v>10</v>
      </c>
      <c r="B8" s="31">
        <v>250500</v>
      </c>
      <c r="C8" s="31">
        <v>110481.15</v>
      </c>
      <c r="D8" s="18">
        <f t="shared" ref="D8:D26" si="1">C8-B8</f>
        <v>-140018.85</v>
      </c>
      <c r="E8" s="5">
        <f t="shared" si="0"/>
        <v>44.10425149700599</v>
      </c>
    </row>
    <row r="9" spans="1:5" ht="39.75" customHeight="1" x14ac:dyDescent="0.25">
      <c r="A9" s="3" t="s">
        <v>11</v>
      </c>
      <c r="B9" s="31">
        <v>5000000</v>
      </c>
      <c r="C9" s="31">
        <v>1295013.05</v>
      </c>
      <c r="D9" s="18">
        <f t="shared" si="1"/>
        <v>-3704986.95</v>
      </c>
      <c r="E9" s="5">
        <f t="shared" si="0"/>
        <v>25.900261</v>
      </c>
    </row>
    <row r="10" spans="1:5" ht="27" customHeight="1" x14ac:dyDescent="0.25">
      <c r="A10" s="3" t="s">
        <v>12</v>
      </c>
      <c r="B10" s="31">
        <v>25557500</v>
      </c>
      <c r="C10" s="31">
        <v>2010738.45</v>
      </c>
      <c r="D10" s="18">
        <f t="shared" si="1"/>
        <v>-23546761.550000001</v>
      </c>
      <c r="E10" s="5">
        <f t="shared" si="0"/>
        <v>7.8675083634940819</v>
      </c>
    </row>
    <row r="11" spans="1:5" ht="30.75" customHeight="1" x14ac:dyDescent="0.25">
      <c r="A11" s="3" t="s">
        <v>13</v>
      </c>
      <c r="B11" s="31">
        <v>19874300</v>
      </c>
      <c r="C11" s="31">
        <v>3154855.66</v>
      </c>
      <c r="D11" s="18">
        <f t="shared" si="1"/>
        <v>-16719444.34</v>
      </c>
      <c r="E11" s="5">
        <f t="shared" si="0"/>
        <v>15.874046683405203</v>
      </c>
    </row>
    <row r="12" spans="1:5" ht="24" customHeight="1" x14ac:dyDescent="0.25">
      <c r="A12" s="3" t="s">
        <v>14</v>
      </c>
      <c r="B12" s="31">
        <v>61545400</v>
      </c>
      <c r="C12" s="31">
        <v>4264878.91</v>
      </c>
      <c r="D12" s="18">
        <f t="shared" si="1"/>
        <v>-57280521.090000004</v>
      </c>
      <c r="E12" s="5">
        <f t="shared" si="0"/>
        <v>6.9296469110607788</v>
      </c>
    </row>
    <row r="13" spans="1:5" ht="21.75" customHeight="1" x14ac:dyDescent="0.25">
      <c r="A13" s="3" t="s">
        <v>15</v>
      </c>
      <c r="B13" s="31">
        <v>40819000</v>
      </c>
      <c r="C13" s="31">
        <v>11630062.59</v>
      </c>
      <c r="D13" s="18">
        <f t="shared" si="1"/>
        <v>-29188937.41</v>
      </c>
      <c r="E13" s="5">
        <f t="shared" si="0"/>
        <v>28.491787133442759</v>
      </c>
    </row>
    <row r="14" spans="1:5" ht="19.5" customHeight="1" x14ac:dyDescent="0.25">
      <c r="A14" s="3" t="s">
        <v>16</v>
      </c>
      <c r="B14" s="31">
        <v>21260400</v>
      </c>
      <c r="C14" s="31">
        <v>2165460.6800000002</v>
      </c>
      <c r="D14" s="18">
        <f t="shared" si="1"/>
        <v>-19094939.32</v>
      </c>
      <c r="E14" s="5">
        <f t="shared" si="0"/>
        <v>10.185418336437698</v>
      </c>
    </row>
    <row r="15" spans="1:5" ht="23.25" customHeight="1" x14ac:dyDescent="0.25">
      <c r="A15" s="3" t="s">
        <v>17</v>
      </c>
      <c r="B15" s="31">
        <v>8255800</v>
      </c>
      <c r="C15" s="31">
        <v>2508693.2799999998</v>
      </c>
      <c r="D15" s="18">
        <f t="shared" si="1"/>
        <v>-5747106.7200000007</v>
      </c>
      <c r="E15" s="5">
        <f t="shared" si="0"/>
        <v>30.387040383730223</v>
      </c>
    </row>
    <row r="16" spans="1:5" ht="39" customHeight="1" x14ac:dyDescent="0.25">
      <c r="A16" s="7" t="s">
        <v>18</v>
      </c>
      <c r="B16" s="31">
        <f>67307580.04+1368000+2295300</f>
        <v>70970880.040000007</v>
      </c>
      <c r="C16" s="31">
        <f>15764132.16+296628.32+529957.68</f>
        <v>16590718.16</v>
      </c>
      <c r="D16" s="18">
        <f t="shared" si="1"/>
        <v>-54380161.88000001</v>
      </c>
      <c r="E16" s="5">
        <f t="shared" si="0"/>
        <v>23.376796441934044</v>
      </c>
    </row>
    <row r="17" spans="1:5" ht="27" customHeight="1" x14ac:dyDescent="0.25">
      <c r="A17" s="3" t="s">
        <v>19</v>
      </c>
      <c r="B17" s="31">
        <v>5895000</v>
      </c>
      <c r="C17" s="31">
        <v>1329324.8700000001</v>
      </c>
      <c r="D17" s="18">
        <f t="shared" si="1"/>
        <v>-4565675.13</v>
      </c>
      <c r="E17" s="5">
        <f t="shared" si="0"/>
        <v>22.550040203562343</v>
      </c>
    </row>
    <row r="18" spans="1:5" ht="30" customHeight="1" x14ac:dyDescent="0.25">
      <c r="A18" s="3" t="s">
        <v>20</v>
      </c>
      <c r="B18" s="31">
        <v>4310819.96</v>
      </c>
      <c r="C18" s="31">
        <v>1196683.03</v>
      </c>
      <c r="D18" s="18">
        <f t="shared" si="1"/>
        <v>-3114136.9299999997</v>
      </c>
      <c r="E18" s="5">
        <f t="shared" si="0"/>
        <v>27.759986292723767</v>
      </c>
    </row>
    <row r="19" spans="1:5" ht="24" customHeight="1" x14ac:dyDescent="0.25">
      <c r="A19" s="2" t="s">
        <v>21</v>
      </c>
      <c r="B19" s="31">
        <v>12284923.800000001</v>
      </c>
      <c r="C19" s="31">
        <v>3916609.28</v>
      </c>
      <c r="D19" s="18">
        <f t="shared" si="1"/>
        <v>-8368314.5200000014</v>
      </c>
      <c r="E19" s="5">
        <f t="shared" si="0"/>
        <v>31.881429170932257</v>
      </c>
    </row>
    <row r="20" spans="1:5" ht="44.25" customHeight="1" x14ac:dyDescent="0.25">
      <c r="A20" s="2" t="s">
        <v>22</v>
      </c>
      <c r="B20" s="31">
        <v>1022880</v>
      </c>
      <c r="C20" s="31">
        <v>534820.16</v>
      </c>
      <c r="D20" s="18">
        <f t="shared" si="1"/>
        <v>-488059.83999999997</v>
      </c>
      <c r="E20" s="5">
        <f t="shared" si="0"/>
        <v>52.285718754888165</v>
      </c>
    </row>
    <row r="21" spans="1:5" ht="24" customHeight="1" x14ac:dyDescent="0.25">
      <c r="A21" s="3" t="s">
        <v>23</v>
      </c>
      <c r="B21" s="29">
        <v>9000000</v>
      </c>
      <c r="C21" s="29">
        <v>0</v>
      </c>
      <c r="D21" s="18">
        <f t="shared" si="1"/>
        <v>-9000000</v>
      </c>
      <c r="E21" s="5">
        <f t="shared" si="0"/>
        <v>0</v>
      </c>
    </row>
    <row r="22" spans="1:5" ht="27" customHeight="1" x14ac:dyDescent="0.25">
      <c r="A22" s="3" t="s">
        <v>24</v>
      </c>
      <c r="B22" s="31">
        <v>9500000</v>
      </c>
      <c r="C22" s="31">
        <v>2002173.79</v>
      </c>
      <c r="D22" s="18">
        <f t="shared" si="1"/>
        <v>-7497826.21</v>
      </c>
      <c r="E22" s="5">
        <f t="shared" si="0"/>
        <v>21.075513578947369</v>
      </c>
    </row>
    <row r="23" spans="1:5" ht="38.25" customHeight="1" x14ac:dyDescent="0.25">
      <c r="A23" s="3" t="s">
        <v>25</v>
      </c>
      <c r="B23" s="31">
        <v>6000000</v>
      </c>
      <c r="C23" s="31">
        <v>2162522.1800000002</v>
      </c>
      <c r="D23" s="18">
        <f t="shared" si="1"/>
        <v>-3837477.82</v>
      </c>
      <c r="E23" s="5">
        <f t="shared" si="0"/>
        <v>36.042036333333336</v>
      </c>
    </row>
    <row r="24" spans="1:5" ht="15.75" x14ac:dyDescent="0.25">
      <c r="A24" s="3" t="s">
        <v>26</v>
      </c>
      <c r="B24" s="31">
        <v>4170894.72</v>
      </c>
      <c r="C24" s="31">
        <v>1071156.67</v>
      </c>
      <c r="D24" s="18">
        <f t="shared" si="1"/>
        <v>-3099738.0500000003</v>
      </c>
      <c r="E24" s="5">
        <f t="shared" si="0"/>
        <v>25.681700016633357</v>
      </c>
    </row>
    <row r="25" spans="1:5" ht="22.5" customHeight="1" x14ac:dyDescent="0.25">
      <c r="A25" s="3" t="s">
        <v>27</v>
      </c>
      <c r="B25" s="31">
        <v>0</v>
      </c>
      <c r="C25" s="31">
        <v>10770</v>
      </c>
      <c r="D25" s="18">
        <f t="shared" si="1"/>
        <v>10770</v>
      </c>
      <c r="E25" s="5">
        <v>0</v>
      </c>
    </row>
    <row r="26" spans="1:5" ht="22.5" customHeight="1" x14ac:dyDescent="0.25">
      <c r="A26" s="12" t="s">
        <v>39</v>
      </c>
      <c r="B26" s="31">
        <v>1399438.12</v>
      </c>
      <c r="C26" s="31">
        <v>649253.24</v>
      </c>
      <c r="D26" s="18">
        <f t="shared" si="1"/>
        <v>-750184.88000000012</v>
      </c>
      <c r="E26" s="5">
        <f t="shared" si="0"/>
        <v>46.393851269393743</v>
      </c>
    </row>
    <row r="27" spans="1:5" ht="25.5" customHeight="1" thickBot="1" x14ac:dyDescent="0.3">
      <c r="A27" s="12" t="s">
        <v>28</v>
      </c>
      <c r="B27" s="30">
        <v>0</v>
      </c>
      <c r="C27" s="30">
        <v>0</v>
      </c>
      <c r="D27" s="18">
        <f>C27-B27</f>
        <v>0</v>
      </c>
      <c r="E27" s="5">
        <v>0</v>
      </c>
    </row>
    <row r="28" spans="1:5" ht="24" customHeight="1" thickBot="1" x14ac:dyDescent="0.3">
      <c r="A28" s="1" t="s">
        <v>29</v>
      </c>
      <c r="B28" s="19">
        <f>SUM(B4:B27)</f>
        <v>672743468.61000001</v>
      </c>
      <c r="C28" s="19">
        <f>SUM(C4:C27)</f>
        <v>144716949.40000001</v>
      </c>
      <c r="D28" s="19">
        <f>C28-B28</f>
        <v>-528026519.21000004</v>
      </c>
      <c r="E28" s="14">
        <f>C28/B28*100</f>
        <v>21.511461077282444</v>
      </c>
    </row>
    <row r="29" spans="1:5" ht="42.75" customHeight="1" x14ac:dyDescent="0.25">
      <c r="A29" s="13" t="s">
        <v>30</v>
      </c>
      <c r="B29" s="32">
        <v>250484600</v>
      </c>
      <c r="C29" s="32">
        <v>60116200</v>
      </c>
      <c r="D29" s="21">
        <f>C29-B29</f>
        <v>-190368400</v>
      </c>
      <c r="E29" s="4">
        <f t="shared" ref="E29:E34" si="2">C29/B29*100</f>
        <v>23.999958480481435</v>
      </c>
    </row>
    <row r="30" spans="1:5" ht="16.5" customHeight="1" x14ac:dyDescent="0.25">
      <c r="A30" s="3" t="s">
        <v>31</v>
      </c>
      <c r="B30" s="32">
        <v>16035300</v>
      </c>
      <c r="C30" s="32">
        <v>3849200</v>
      </c>
      <c r="D30" s="18">
        <f t="shared" ref="D30:D34" si="3">C30-B30</f>
        <v>-12186100</v>
      </c>
      <c r="E30" s="5">
        <f t="shared" si="2"/>
        <v>24.004539983661047</v>
      </c>
    </row>
    <row r="31" spans="1:5" ht="46.5" customHeight="1" x14ac:dyDescent="0.25">
      <c r="A31" s="3" t="s">
        <v>32</v>
      </c>
      <c r="B31" s="33">
        <v>269554742.58999997</v>
      </c>
      <c r="C31" s="33">
        <v>55117883.159999996</v>
      </c>
      <c r="D31" s="18">
        <f t="shared" si="3"/>
        <v>-214436859.42999998</v>
      </c>
      <c r="E31" s="5">
        <f t="shared" si="2"/>
        <v>20.447751217583207</v>
      </c>
    </row>
    <row r="32" spans="1:5" ht="35.25" customHeight="1" x14ac:dyDescent="0.25">
      <c r="A32" s="3" t="s">
        <v>33</v>
      </c>
      <c r="B32" s="33">
        <v>590167533.08000004</v>
      </c>
      <c r="C32" s="33">
        <v>135641117.24000001</v>
      </c>
      <c r="D32" s="18">
        <f t="shared" si="3"/>
        <v>-454526415.84000003</v>
      </c>
      <c r="E32" s="5">
        <f t="shared" si="2"/>
        <v>22.98349360767245</v>
      </c>
    </row>
    <row r="33" spans="1:5" ht="27" customHeight="1" x14ac:dyDescent="0.25">
      <c r="A33" s="3" t="s">
        <v>34</v>
      </c>
      <c r="B33" s="27">
        <v>193815228.90000001</v>
      </c>
      <c r="C33" s="27">
        <v>37983198.509999998</v>
      </c>
      <c r="D33" s="18">
        <f t="shared" si="3"/>
        <v>-155832030.39000002</v>
      </c>
      <c r="E33" s="5">
        <f t="shared" si="2"/>
        <v>19.597633646011186</v>
      </c>
    </row>
    <row r="34" spans="1:5" ht="17.25" customHeight="1" thickBot="1" x14ac:dyDescent="0.3">
      <c r="A34" s="12" t="s">
        <v>35</v>
      </c>
      <c r="B34" s="32">
        <v>686.69</v>
      </c>
      <c r="C34" s="32">
        <v>686.69</v>
      </c>
      <c r="D34" s="22">
        <f t="shared" si="3"/>
        <v>0</v>
      </c>
      <c r="E34" s="6">
        <f t="shared" si="2"/>
        <v>100</v>
      </c>
    </row>
    <row r="35" spans="1:5" ht="18.75" customHeight="1" thickBot="1" x14ac:dyDescent="0.3">
      <c r="A35" s="15" t="s">
        <v>36</v>
      </c>
      <c r="B35" s="19">
        <f>SUM(B29:B34)</f>
        <v>1320058091.2600002</v>
      </c>
      <c r="C35" s="19">
        <f>SUM(C29:C34)</f>
        <v>292708285.60000002</v>
      </c>
      <c r="D35" s="20">
        <f>C35-B35</f>
        <v>-1027349805.6600002</v>
      </c>
      <c r="E35" s="14">
        <f>C35/B35*100</f>
        <v>22.173894280713728</v>
      </c>
    </row>
    <row r="36" spans="1:5" ht="69.75" customHeight="1" thickBot="1" x14ac:dyDescent="0.3">
      <c r="A36" s="16" t="s">
        <v>37</v>
      </c>
      <c r="B36" s="23">
        <v>0</v>
      </c>
      <c r="C36" s="23">
        <v>-10770639.85</v>
      </c>
      <c r="D36" s="24">
        <f>C36-B36</f>
        <v>-10770639.85</v>
      </c>
      <c r="E36" s="26">
        <v>0</v>
      </c>
    </row>
    <row r="37" spans="1:5" ht="16.5" thickBot="1" x14ac:dyDescent="0.3">
      <c r="A37" s="17" t="s">
        <v>38</v>
      </c>
      <c r="B37" s="25">
        <f>B28+B35+B36</f>
        <v>1992801559.8700004</v>
      </c>
      <c r="C37" s="25">
        <f>C28+C35+C36</f>
        <v>426654595.14999998</v>
      </c>
      <c r="D37" s="20">
        <f>C37-B37</f>
        <v>-1566146964.7200003</v>
      </c>
      <c r="E37" s="14">
        <f>C37/B37*100</f>
        <v>21.409788297126415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cp:lastPrinted>2021-10-21T05:28:55Z</cp:lastPrinted>
  <dcterms:created xsi:type="dcterms:W3CDTF">2021-02-16T09:18:02Z</dcterms:created>
  <dcterms:modified xsi:type="dcterms:W3CDTF">2022-04-18T11:05:15Z</dcterms:modified>
</cp:coreProperties>
</file>