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840" windowHeight="12600"/>
  </bookViews>
  <sheets>
    <sheet name="01.02.2022" sheetId="1" r:id="rId1"/>
  </sheets>
  <calcPr calcId="145621"/>
</workbook>
</file>

<file path=xl/calcChain.xml><?xml version="1.0" encoding="utf-8"?>
<calcChain xmlns="http://schemas.openxmlformats.org/spreadsheetml/2006/main">
  <c r="C36" i="1" l="1"/>
  <c r="E30" i="1"/>
  <c r="E27" i="1"/>
  <c r="E6" i="1"/>
  <c r="E8" i="1"/>
  <c r="E9" i="1"/>
  <c r="E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26" i="1"/>
  <c r="C28" i="1"/>
  <c r="D26" i="1"/>
  <c r="B16" i="1"/>
  <c r="B28" i="1" s="1"/>
  <c r="E16" i="1" l="1"/>
  <c r="B35" i="1"/>
  <c r="C35" i="1" l="1"/>
  <c r="D36" i="1"/>
  <c r="D30" i="1"/>
  <c r="D31" i="1"/>
  <c r="D32" i="1"/>
  <c r="D33" i="1"/>
  <c r="D34" i="1"/>
  <c r="D29" i="1"/>
  <c r="E34" i="1"/>
  <c r="E33" i="1"/>
  <c r="E32" i="1"/>
  <c r="E31" i="1"/>
  <c r="E29" i="1"/>
  <c r="E5" i="1"/>
  <c r="B37" i="1"/>
  <c r="D2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7" i="1"/>
  <c r="D6" i="1"/>
  <c r="D5" i="1"/>
  <c r="E35" i="1" l="1"/>
  <c r="C37" i="1"/>
  <c r="E37" i="1" s="1"/>
  <c r="D28" i="1"/>
  <c r="E28" i="1"/>
  <c r="D35" i="1"/>
  <c r="D37" i="1" l="1"/>
</calcChain>
</file>

<file path=xl/sharedStrings.xml><?xml version="1.0" encoding="utf-8"?>
<sst xmlns="http://schemas.openxmlformats.org/spreadsheetml/2006/main" count="41" uniqueCount="41">
  <si>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тыс.руб.</t>
  </si>
  <si>
    <t>Налоги</t>
  </si>
  <si>
    <t xml:space="preserve">План доходов </t>
  </si>
  <si>
    <t xml:space="preserve">Фактическое исполнение </t>
  </si>
  <si>
    <t xml:space="preserve">Отклонение </t>
  </si>
  <si>
    <t>Исполнение к году %</t>
  </si>
  <si>
    <t>1</t>
  </si>
  <si>
    <t>Налог на доходы физических лиц</t>
  </si>
  <si>
    <t>Акцизы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</si>
  <si>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</si>
  <si>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</si>
  <si>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</si>
  <si>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</si>
  <si>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Транспортный налог с организаций</t>
  </si>
  <si>
    <t>Транспортный налог с физических лиц</t>
  </si>
  <si>
    <t xml:space="preserve">Земельный налог с организаций </t>
  </si>
  <si>
    <t>Земельный налог с физических лиц</t>
  </si>
  <si>
    <t>Государственная пошлина</t>
  </si>
  <si>
    <t>Доходы, получаемые в виде арендной платы за земельные участки</t>
  </si>
  <si>
    <t>Доходы от сдачи в аренду имущества</t>
  </si>
  <si>
    <t>Прочие доходы от использования имущества</t>
  </si>
  <si>
    <t>Плата за негатив.воз.на окр.среду</t>
  </si>
  <si>
    <t>Доходы от оказания платных услуг и компензации затрат государства</t>
  </si>
  <si>
    <t>Доходы от реализации имущества</t>
  </si>
  <si>
    <t>Доходы от продажи земельных участков</t>
  </si>
  <si>
    <t>Плата за увеличение площади земельных участков</t>
  </si>
  <si>
    <t>Штрафы</t>
  </si>
  <si>
    <t>Невыясненные поступления</t>
  </si>
  <si>
    <t>Прочие неналоговые доходы</t>
  </si>
  <si>
    <t>ИТОГО ДОХОДОВ</t>
  </si>
  <si>
    <t>Дотации на выравнивание бюджетной обеспеченности</t>
  </si>
  <si>
    <t>Прочие дотации</t>
  </si>
  <si>
    <t>Субсидии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</si>
  <si>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</si>
  <si>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</si>
  <si>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</si>
  <si>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</si>
  <si>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</si>
  <si>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</si>
  <si>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Инициативные платежи</t>
  </si>
  <si>
    <r>
      <t xml:space="preserve">  </t>
    </r>
    <r>
      <rPr>
        <b/>
        <sz val="18"/>
        <rFont val="Times New Roman"/>
        <family val="1"/>
        <charset val="204"/>
      </rPr>
      <t xml:space="preserve"> Сводка по поступлению доходов в бюджет Добрянского городского округа на 01.02.2022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</si>
</sst>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10419]###\ ###\ ###\ ###\ ##0.00"/>
    <numFmt numFmtId="166" formatCode="#,##0.0,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7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1">
    <xf numFmtId="0" fontId="0" fillId="0" borderId="0" xfId="0"/>
    <xf numFmtId="0" fontId="1" fillId="0" borderId="0" xfId="1"/>
    <xf numFmtId="0" fontId="2" fillId="0" borderId="5" xfId="1" applyFont="1" applyFill="1" applyBorder="1" applyAlignment="1">
      <alignment vertical="top" wrapText="1"/>
    </xf>
    <xf numFmtId="4" fontId="3" fillId="0" borderId="0" xfId="1" applyNumberFormat="1" applyFont="1" applyFill="1" applyBorder="1"/>
    <xf numFmtId="165" fontId="13" fillId="0" borderId="0" xfId="2" applyNumberFormat="1" applyFont="1" applyFill="1" applyBorder="1" applyAlignment="1">
      <alignment horizontal="right" wrapText="1" readingOrder="1"/>
    </xf>
    <xf numFmtId="0" fontId="1" fillId="0" borderId="0" xfId="1" applyBorder="1"/>
    <xf numFmtId="0" fontId="4" fillId="0" borderId="1" xfId="1" applyFont="1" applyFill="1" applyBorder="1" applyAlignment="1">
      <alignment vertical="top" wrapText="1"/>
    </xf>
    <xf numFmtId="0" fontId="10" fillId="0" borderId="1" xfId="2" applyNumberFormat="1" applyFont="1" applyFill="1" applyBorder="1" applyAlignment="1">
      <alignment horizontal="left" vertical="top" wrapText="1" readingOrder="1"/>
    </xf>
    <xf numFmtId="164" fontId="4" fillId="0" borderId="3" xfId="1" applyNumberFormat="1" applyFont="1" applyBorder="1" applyAlignment="1">
      <alignment horizontal="center" vertical="center" readingOrder="1"/>
    </xf>
    <xf numFmtId="164" fontId="4" fillId="0" borderId="1" xfId="1" applyNumberFormat="1" applyFont="1" applyBorder="1" applyAlignment="1">
      <alignment horizontal="center" vertical="center" readingOrder="1"/>
    </xf>
    <xf numFmtId="164" fontId="4" fillId="0" borderId="2" xfId="1" applyNumberFormat="1" applyFont="1" applyBorder="1" applyAlignment="1">
      <alignment horizontal="center" vertical="center" readingOrder="1"/>
    </xf>
    <xf numFmtId="0" fontId="10" fillId="2" borderId="1" xfId="2" applyNumberFormat="1" applyFont="1" applyFill="1" applyBorder="1" applyAlignment="1">
      <alignment horizontal="left" vertical="top" wrapText="1" readingOrder="1"/>
    </xf>
    <xf numFmtId="0" fontId="9" fillId="0" borderId="3" xfId="2" applyNumberFormat="1" applyFont="1" applyFill="1" applyBorder="1" applyAlignment="1">
      <alignment horizontal="center" vertical="center" wrapText="1" readingOrder="1"/>
    </xf>
    <xf numFmtId="0" fontId="11" fillId="0" borderId="5" xfId="2" applyNumberFormat="1" applyFont="1" applyFill="1" applyBorder="1" applyAlignment="1">
      <alignment horizontal="center" vertical="center" wrapText="1" readingOrder="1"/>
    </xf>
    <xf numFmtId="0" fontId="11" fillId="0" borderId="6" xfId="2" applyNumberFormat="1" applyFont="1" applyFill="1" applyBorder="1" applyAlignment="1">
      <alignment horizontal="center" vertical="center" wrapText="1" readingOrder="1"/>
    </xf>
    <xf numFmtId="0" fontId="11" fillId="0" borderId="7" xfId="2" applyNumberFormat="1" applyFont="1" applyFill="1" applyBorder="1" applyAlignment="1">
      <alignment horizontal="center" vertical="center" wrapText="1" readingOrder="1"/>
    </xf>
    <xf numFmtId="0" fontId="10" fillId="0" borderId="2" xfId="2" applyNumberFormat="1" applyFont="1" applyFill="1" applyBorder="1" applyAlignment="1">
      <alignment horizontal="left" vertical="top" wrapText="1" readingOrder="1"/>
    </xf>
    <xf numFmtId="0" fontId="10" fillId="0" borderId="3" xfId="2" applyNumberFormat="1" applyFont="1" applyFill="1" applyBorder="1" applyAlignment="1">
      <alignment horizontal="left" vertical="top" wrapText="1" readingOrder="1"/>
    </xf>
    <xf numFmtId="164" fontId="2" fillId="0" borderId="7" xfId="1" applyNumberFormat="1" applyFont="1" applyBorder="1" applyAlignment="1">
      <alignment horizontal="center" vertical="center" readingOrder="1"/>
    </xf>
    <xf numFmtId="0" fontId="12" fillId="0" borderId="5" xfId="2" applyNumberFormat="1" applyFont="1" applyFill="1" applyBorder="1" applyAlignment="1">
      <alignment horizontal="left" vertical="top" wrapText="1" readingOrder="1"/>
    </xf>
    <xf numFmtId="0" fontId="10" fillId="0" borderId="4" xfId="2" applyNumberFormat="1" applyFont="1" applyFill="1" applyBorder="1" applyAlignment="1">
      <alignment horizontal="left" vertical="top" wrapText="1" readingOrder="1"/>
    </xf>
    <xf numFmtId="0" fontId="2" fillId="0" borderId="5" xfId="1" applyFont="1" applyFill="1" applyBorder="1" applyAlignment="1">
      <alignment vertical="center" wrapText="1"/>
    </xf>
    <xf numFmtId="166" fontId="10" fillId="0" borderId="1" xfId="2" applyNumberFormat="1" applyFont="1" applyFill="1" applyBorder="1" applyAlignment="1">
      <alignment horizontal="center" vertical="center" wrapText="1" readingOrder="1"/>
    </xf>
    <xf numFmtId="166" fontId="4" fillId="0" borderId="1" xfId="1" applyNumberFormat="1" applyFont="1" applyBorder="1" applyAlignment="1">
      <alignment horizontal="center" vertical="center" readingOrder="1"/>
    </xf>
    <xf numFmtId="166" fontId="10" fillId="2" borderId="1" xfId="2" applyNumberFormat="1" applyFont="1" applyFill="1" applyBorder="1" applyAlignment="1">
      <alignment horizontal="center" vertical="center" wrapText="1" readingOrder="1"/>
    </xf>
    <xf numFmtId="166" fontId="10" fillId="0" borderId="2" xfId="2" applyNumberFormat="1" applyFont="1" applyFill="1" applyBorder="1" applyAlignment="1">
      <alignment horizontal="center" vertical="center" wrapText="1" readingOrder="1"/>
    </xf>
    <xf numFmtId="166" fontId="12" fillId="0" borderId="6" xfId="2" applyNumberFormat="1" applyFont="1" applyFill="1" applyBorder="1" applyAlignment="1">
      <alignment horizontal="center" vertical="center" wrapText="1" readingOrder="1"/>
    </xf>
    <xf numFmtId="166" fontId="2" fillId="0" borderId="6" xfId="1" applyNumberFormat="1" applyFont="1" applyBorder="1" applyAlignment="1">
      <alignment horizontal="center" vertical="center" readingOrder="1"/>
    </xf>
    <xf numFmtId="166" fontId="10" fillId="0" borderId="3" xfId="2" applyNumberFormat="1" applyFont="1" applyFill="1" applyBorder="1" applyAlignment="1">
      <alignment horizontal="center" vertical="center" wrapText="1" readingOrder="1"/>
    </xf>
    <xf numFmtId="166" fontId="4" fillId="0" borderId="3" xfId="1" applyNumberFormat="1" applyFont="1" applyBorder="1" applyAlignment="1">
      <alignment horizontal="center" vertical="center" readingOrder="1"/>
    </xf>
    <xf numFmtId="166" fontId="4" fillId="0" borderId="2" xfId="1" applyNumberFormat="1" applyFont="1" applyBorder="1" applyAlignment="1">
      <alignment horizontal="center" vertical="center" readingOrder="1"/>
    </xf>
    <xf numFmtId="166" fontId="10" fillId="0" borderId="4" xfId="2" applyNumberFormat="1" applyFont="1" applyFill="1" applyBorder="1" applyAlignment="1">
      <alignment horizontal="center" vertical="center" wrapText="1" readingOrder="1"/>
    </xf>
    <xf numFmtId="166" fontId="4" fillId="0" borderId="4" xfId="1" applyNumberFormat="1" applyFont="1" applyBorder="1" applyAlignment="1">
      <alignment horizontal="center" vertical="center" readingOrder="1"/>
    </xf>
    <xf numFmtId="166" fontId="2" fillId="0" borderId="6" xfId="1" applyNumberFormat="1" applyFont="1" applyFill="1" applyBorder="1" applyAlignment="1">
      <alignment horizontal="center" vertical="center" wrapText="1" readingOrder="1"/>
    </xf>
    <xf numFmtId="164" fontId="4" fillId="0" borderId="7" xfId="1" applyNumberFormat="1" applyFont="1" applyBorder="1" applyAlignment="1">
      <alignment horizontal="center" vertical="center" readingOrder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4" fillId="0" borderId="0" xfId="2" applyNumberFormat="1" applyFont="1" applyFill="1" applyBorder="1" applyAlignment="1">
      <alignment wrapText="1" readingOrder="1"/>
    </xf>
    <xf numFmtId="0" fontId="5" fillId="0" borderId="0" xfId="1" applyFont="1" applyFill="1" applyBorder="1" applyAlignment="1">
      <alignment readingOrder="1"/>
    </xf>
    <xf numFmtId="0" fontId="1" fillId="0" borderId="0" xfId="1" applyAlignment="1">
      <alignment readingOrder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sqref="A1:E1"/>
    </sheetView>
  </sheetViews>
  <sheetFormatPr defaultRowHeight="15" x14ac:dyDescent="0.25"/>
  <cols>
    <col min="1" max="1" width="49.28515625" customWidth="1"/>
    <col min="2" max="2" width="24.28515625" customWidth="1"/>
    <col min="3" max="3" width="23" customWidth="1"/>
    <col min="4" max="4" width="21.28515625" customWidth="1"/>
    <col min="5" max="5" width="22.5703125" customWidth="1"/>
  </cols>
  <sheetData>
    <row r="1" spans="1:5" ht="23.25" x14ac:dyDescent="0.35">
      <c r="A1" s="35" t="s">
        <v>40</v>
      </c>
      <c r="B1" s="36"/>
      <c r="C1" s="36"/>
      <c r="D1" s="37"/>
      <c r="E1" s="37"/>
    </row>
    <row r="2" spans="1:5" ht="15.75" thickBot="1" x14ac:dyDescent="0.3">
      <c r="A2" s="38" t="s">
        <v>0</v>
      </c>
      <c r="B2" s="39"/>
      <c r="C2" s="39"/>
      <c r="D2" s="40"/>
      <c r="E2" s="40"/>
    </row>
    <row r="3" spans="1:5" ht="45" customHeight="1" thickBot="1" x14ac:dyDescent="0.3">
      <c r="A3" s="13" t="s">
        <v>1</v>
      </c>
      <c r="B3" s="14" t="s">
        <v>2</v>
      </c>
      <c r="C3" s="14" t="s">
        <v>3</v>
      </c>
      <c r="D3" s="14" t="s">
        <v>4</v>
      </c>
      <c r="E3" s="15" t="s">
        <v>5</v>
      </c>
    </row>
    <row r="4" spans="1:5" x14ac:dyDescent="0.25">
      <c r="A4" s="12" t="s">
        <v>6</v>
      </c>
      <c r="B4" s="12">
        <v>2</v>
      </c>
      <c r="C4" s="12">
        <v>3</v>
      </c>
      <c r="D4" s="12">
        <v>4</v>
      </c>
      <c r="E4" s="12">
        <v>5</v>
      </c>
    </row>
    <row r="5" spans="1:5" ht="18" customHeight="1" x14ac:dyDescent="0.25">
      <c r="A5" s="6" t="s">
        <v>7</v>
      </c>
      <c r="B5" s="22">
        <v>329407606.47000003</v>
      </c>
      <c r="C5" s="22">
        <v>22187637.690000001</v>
      </c>
      <c r="D5" s="23">
        <f>C5-B5</f>
        <v>-307219968.78000003</v>
      </c>
      <c r="E5" s="9">
        <f>C5/B5*100</f>
        <v>6.7356178953386383</v>
      </c>
    </row>
    <row r="6" spans="1:5" ht="15.75" x14ac:dyDescent="0.25">
      <c r="A6" s="7" t="s">
        <v>8</v>
      </c>
      <c r="B6" s="22">
        <v>18696345</v>
      </c>
      <c r="C6" s="22">
        <v>1773586.91</v>
      </c>
      <c r="D6" s="23">
        <f>C6-B6</f>
        <v>-16922758.09</v>
      </c>
      <c r="E6" s="9">
        <f t="shared" ref="E6:E26" si="0">C6/B6*100</f>
        <v>9.486276114395622</v>
      </c>
    </row>
    <row r="7" spans="1:5" ht="39.75" customHeight="1" x14ac:dyDescent="0.25">
      <c r="A7" s="7" t="s">
        <v>9</v>
      </c>
      <c r="B7" s="22">
        <v>0</v>
      </c>
      <c r="C7" s="22">
        <v>3624.25</v>
      </c>
      <c r="D7" s="23">
        <f>C7-B7</f>
        <v>3624.25</v>
      </c>
      <c r="E7" s="9">
        <v>0</v>
      </c>
    </row>
    <row r="8" spans="1:5" ht="28.5" customHeight="1" x14ac:dyDescent="0.25">
      <c r="A8" s="7" t="s">
        <v>10</v>
      </c>
      <c r="B8" s="22">
        <v>250545</v>
      </c>
      <c r="C8" s="22">
        <v>0</v>
      </c>
      <c r="D8" s="23">
        <f t="shared" ref="D8:D26" si="1">C8-B8</f>
        <v>-250545</v>
      </c>
      <c r="E8" s="9">
        <f t="shared" si="0"/>
        <v>0</v>
      </c>
    </row>
    <row r="9" spans="1:5" ht="39.75" customHeight="1" x14ac:dyDescent="0.25">
      <c r="A9" s="7" t="s">
        <v>11</v>
      </c>
      <c r="B9" s="22">
        <v>5000045</v>
      </c>
      <c r="C9" s="22">
        <v>301181.71999999997</v>
      </c>
      <c r="D9" s="23">
        <f t="shared" si="1"/>
        <v>-4698863.28</v>
      </c>
      <c r="E9" s="9">
        <f t="shared" si="0"/>
        <v>6.0235801877783093</v>
      </c>
    </row>
    <row r="10" spans="1:5" ht="27" customHeight="1" x14ac:dyDescent="0.25">
      <c r="A10" s="7" t="s">
        <v>12</v>
      </c>
      <c r="B10" s="22">
        <v>25557545</v>
      </c>
      <c r="C10" s="22">
        <v>625857.92000000004</v>
      </c>
      <c r="D10" s="23">
        <f t="shared" si="1"/>
        <v>-24931687.079999998</v>
      </c>
      <c r="E10" s="9">
        <f t="shared" si="0"/>
        <v>2.4488186169681012</v>
      </c>
    </row>
    <row r="11" spans="1:5" ht="30.75" customHeight="1" x14ac:dyDescent="0.25">
      <c r="A11" s="7" t="s">
        <v>13</v>
      </c>
      <c r="B11" s="22">
        <v>19874345</v>
      </c>
      <c r="C11" s="22">
        <v>861267.48</v>
      </c>
      <c r="D11" s="23">
        <f t="shared" si="1"/>
        <v>-19013077.52</v>
      </c>
      <c r="E11" s="9">
        <f t="shared" si="0"/>
        <v>4.3335640998483225</v>
      </c>
    </row>
    <row r="12" spans="1:5" ht="24" customHeight="1" x14ac:dyDescent="0.25">
      <c r="A12" s="7" t="s">
        <v>14</v>
      </c>
      <c r="B12" s="22">
        <v>61545445</v>
      </c>
      <c r="C12" s="22">
        <v>1797736.05</v>
      </c>
      <c r="D12" s="23">
        <f t="shared" si="1"/>
        <v>-59747708.950000003</v>
      </c>
      <c r="E12" s="9">
        <f t="shared" si="0"/>
        <v>2.9209896036985357</v>
      </c>
    </row>
    <row r="13" spans="1:5" ht="21.75" customHeight="1" x14ac:dyDescent="0.25">
      <c r="A13" s="7" t="s">
        <v>15</v>
      </c>
      <c r="B13" s="22">
        <v>40819045</v>
      </c>
      <c r="C13" s="22">
        <v>1158235.95</v>
      </c>
      <c r="D13" s="23">
        <f t="shared" si="1"/>
        <v>-39660809.049999997</v>
      </c>
      <c r="E13" s="9">
        <f t="shared" si="0"/>
        <v>2.8374890936326413</v>
      </c>
    </row>
    <row r="14" spans="1:5" ht="19.5" customHeight="1" x14ac:dyDescent="0.25">
      <c r="A14" s="7" t="s">
        <v>16</v>
      </c>
      <c r="B14" s="22">
        <v>21260445</v>
      </c>
      <c r="C14" s="22">
        <v>1051085.22</v>
      </c>
      <c r="D14" s="23">
        <f t="shared" si="1"/>
        <v>-20209359.780000001</v>
      </c>
      <c r="E14" s="9">
        <f t="shared" si="0"/>
        <v>4.9438533389117678</v>
      </c>
    </row>
    <row r="15" spans="1:5" ht="23.25" customHeight="1" x14ac:dyDescent="0.25">
      <c r="A15" s="7" t="s">
        <v>17</v>
      </c>
      <c r="B15" s="22">
        <v>8255845</v>
      </c>
      <c r="C15" s="22">
        <v>444391.62</v>
      </c>
      <c r="D15" s="23">
        <f t="shared" si="1"/>
        <v>-7811453.3799999999</v>
      </c>
      <c r="E15" s="9">
        <f t="shared" si="0"/>
        <v>5.3827514930331182</v>
      </c>
    </row>
    <row r="16" spans="1:5" ht="39" customHeight="1" x14ac:dyDescent="0.25">
      <c r="A16" s="11" t="s">
        <v>18</v>
      </c>
      <c r="B16" s="24">
        <f>72974200+2295300</f>
        <v>75269500</v>
      </c>
      <c r="C16" s="22">
        <v>185650.54</v>
      </c>
      <c r="D16" s="23">
        <f t="shared" si="1"/>
        <v>-75083849.459999993</v>
      </c>
      <c r="E16" s="9">
        <f t="shared" si="0"/>
        <v>0.24664776569526836</v>
      </c>
    </row>
    <row r="17" spans="1:5" ht="27" customHeight="1" x14ac:dyDescent="0.25">
      <c r="A17" s="7" t="s">
        <v>19</v>
      </c>
      <c r="B17" s="22">
        <v>5895000</v>
      </c>
      <c r="C17" s="22">
        <v>429859.45</v>
      </c>
      <c r="D17" s="23">
        <f t="shared" si="1"/>
        <v>-5465140.5499999998</v>
      </c>
      <c r="E17" s="9">
        <f t="shared" si="0"/>
        <v>7.2919329940627646</v>
      </c>
    </row>
    <row r="18" spans="1:5" ht="30" customHeight="1" x14ac:dyDescent="0.25">
      <c r="A18" s="7" t="s">
        <v>20</v>
      </c>
      <c r="B18" s="22">
        <v>4171000</v>
      </c>
      <c r="C18" s="22">
        <v>475152.55</v>
      </c>
      <c r="D18" s="23">
        <f t="shared" si="1"/>
        <v>-3695847.45</v>
      </c>
      <c r="E18" s="9">
        <f t="shared" si="0"/>
        <v>11.391813713737713</v>
      </c>
    </row>
    <row r="19" spans="1:5" ht="24" customHeight="1" x14ac:dyDescent="0.25">
      <c r="A19" s="6" t="s">
        <v>21</v>
      </c>
      <c r="B19" s="22">
        <v>10931945</v>
      </c>
      <c r="C19" s="22">
        <v>0.14000000000000001</v>
      </c>
      <c r="D19" s="23">
        <f t="shared" si="1"/>
        <v>-10931944.859999999</v>
      </c>
      <c r="E19" s="9">
        <f t="shared" si="0"/>
        <v>1.2806504240553718E-6</v>
      </c>
    </row>
    <row r="20" spans="1:5" ht="44.25" customHeight="1" x14ac:dyDescent="0.25">
      <c r="A20" s="6" t="s">
        <v>22</v>
      </c>
      <c r="B20" s="22">
        <v>208300</v>
      </c>
      <c r="C20" s="22">
        <v>10539.54</v>
      </c>
      <c r="D20" s="23">
        <f t="shared" si="1"/>
        <v>-197760.46</v>
      </c>
      <c r="E20" s="9">
        <f t="shared" si="0"/>
        <v>5.0597887662025931</v>
      </c>
    </row>
    <row r="21" spans="1:5" ht="24" customHeight="1" x14ac:dyDescent="0.25">
      <c r="A21" s="7" t="s">
        <v>23</v>
      </c>
      <c r="B21" s="22">
        <v>7000000</v>
      </c>
      <c r="C21" s="22">
        <v>0</v>
      </c>
      <c r="D21" s="23">
        <f t="shared" si="1"/>
        <v>-7000000</v>
      </c>
      <c r="E21" s="9">
        <f t="shared" si="0"/>
        <v>0</v>
      </c>
    </row>
    <row r="22" spans="1:5" ht="27" customHeight="1" x14ac:dyDescent="0.25">
      <c r="A22" s="7" t="s">
        <v>24</v>
      </c>
      <c r="B22" s="22">
        <v>8000000</v>
      </c>
      <c r="C22" s="22">
        <v>183737.88</v>
      </c>
      <c r="D22" s="23">
        <f t="shared" si="1"/>
        <v>-7816262.1200000001</v>
      </c>
      <c r="E22" s="9">
        <f t="shared" si="0"/>
        <v>2.2967234999999997</v>
      </c>
    </row>
    <row r="23" spans="1:5" ht="38.25" customHeight="1" x14ac:dyDescent="0.25">
      <c r="A23" s="7" t="s">
        <v>25</v>
      </c>
      <c r="B23" s="22">
        <v>5000000</v>
      </c>
      <c r="C23" s="22">
        <v>944734.03</v>
      </c>
      <c r="D23" s="23">
        <f t="shared" si="1"/>
        <v>-4055265.9699999997</v>
      </c>
      <c r="E23" s="9">
        <f t="shared" si="0"/>
        <v>18.894680600000001</v>
      </c>
    </row>
    <row r="24" spans="1:5" ht="15.75" x14ac:dyDescent="0.25">
      <c r="A24" s="7" t="s">
        <v>26</v>
      </c>
      <c r="B24" s="22">
        <v>3481445</v>
      </c>
      <c r="C24" s="22">
        <v>279381.90000000002</v>
      </c>
      <c r="D24" s="23">
        <f t="shared" si="1"/>
        <v>-3202063.1</v>
      </c>
      <c r="E24" s="9">
        <f t="shared" si="0"/>
        <v>8.0248833458520821</v>
      </c>
    </row>
    <row r="25" spans="1:5" ht="22.5" customHeight="1" x14ac:dyDescent="0.25">
      <c r="A25" s="7" t="s">
        <v>27</v>
      </c>
      <c r="B25" s="22">
        <v>0</v>
      </c>
      <c r="C25" s="22">
        <v>3322.03</v>
      </c>
      <c r="D25" s="23">
        <f t="shared" si="1"/>
        <v>3322.03</v>
      </c>
      <c r="E25" s="9">
        <v>0</v>
      </c>
    </row>
    <row r="26" spans="1:5" ht="22.5" customHeight="1" x14ac:dyDescent="0.25">
      <c r="A26" s="16" t="s">
        <v>39</v>
      </c>
      <c r="B26" s="25">
        <v>400000</v>
      </c>
      <c r="C26" s="25">
        <v>225000</v>
      </c>
      <c r="D26" s="23">
        <f t="shared" si="1"/>
        <v>-175000</v>
      </c>
      <c r="E26" s="9">
        <f t="shared" si="0"/>
        <v>56.25</v>
      </c>
    </row>
    <row r="27" spans="1:5" ht="25.5" customHeight="1" thickBot="1" x14ac:dyDescent="0.3">
      <c r="A27" s="16" t="s">
        <v>28</v>
      </c>
      <c r="B27" s="25">
        <v>341200</v>
      </c>
      <c r="C27" s="25">
        <v>0</v>
      </c>
      <c r="D27" s="23">
        <f>C27-B27</f>
        <v>-341200</v>
      </c>
      <c r="E27" s="9">
        <f>C27/B27*100</f>
        <v>0</v>
      </c>
    </row>
    <row r="28" spans="1:5" ht="24" customHeight="1" thickBot="1" x14ac:dyDescent="0.3">
      <c r="A28" s="2" t="s">
        <v>29</v>
      </c>
      <c r="B28" s="26">
        <f>SUM(B4:B27)</f>
        <v>651365603.47000003</v>
      </c>
      <c r="C28" s="26">
        <f>SUM(C4:C27)</f>
        <v>32941985.870000001</v>
      </c>
      <c r="D28" s="26">
        <f>C28-B28</f>
        <v>-618423617.60000002</v>
      </c>
      <c r="E28" s="18">
        <f>C28/B28*100</f>
        <v>5.0573726482499488</v>
      </c>
    </row>
    <row r="29" spans="1:5" ht="42.75" customHeight="1" x14ac:dyDescent="0.25">
      <c r="A29" s="17" t="s">
        <v>30</v>
      </c>
      <c r="B29" s="28">
        <v>250484600</v>
      </c>
      <c r="C29" s="28">
        <v>20038800</v>
      </c>
      <c r="D29" s="29">
        <f>C29-B29</f>
        <v>-230445800</v>
      </c>
      <c r="E29" s="8">
        <f t="shared" ref="E29:E34" si="2">C29/B29*100</f>
        <v>8.0000127752364811</v>
      </c>
    </row>
    <row r="30" spans="1:5" ht="16.5" customHeight="1" x14ac:dyDescent="0.25">
      <c r="A30" s="7" t="s">
        <v>31</v>
      </c>
      <c r="B30" s="22">
        <v>16035300</v>
      </c>
      <c r="C30" s="22">
        <v>3849200</v>
      </c>
      <c r="D30" s="23">
        <f t="shared" ref="D30:D34" si="3">C30-B30</f>
        <v>-12186100</v>
      </c>
      <c r="E30" s="9">
        <f t="shared" si="2"/>
        <v>24.004539983661047</v>
      </c>
    </row>
    <row r="31" spans="1:5" ht="46.5" customHeight="1" x14ac:dyDescent="0.25">
      <c r="A31" s="7" t="s">
        <v>32</v>
      </c>
      <c r="B31" s="22">
        <v>217803618.75999999</v>
      </c>
      <c r="C31" s="22">
        <v>190600</v>
      </c>
      <c r="D31" s="23">
        <f t="shared" si="3"/>
        <v>-217613018.75999999</v>
      </c>
      <c r="E31" s="9">
        <f t="shared" si="2"/>
        <v>8.7510024436290038E-2</v>
      </c>
    </row>
    <row r="32" spans="1:5" ht="35.25" customHeight="1" x14ac:dyDescent="0.25">
      <c r="A32" s="7" t="s">
        <v>33</v>
      </c>
      <c r="B32" s="22">
        <v>587172733.08000004</v>
      </c>
      <c r="C32" s="22">
        <v>42776818.990000002</v>
      </c>
      <c r="D32" s="23">
        <f t="shared" si="3"/>
        <v>-544395914.09000003</v>
      </c>
      <c r="E32" s="9">
        <f t="shared" si="2"/>
        <v>7.2852189109012695</v>
      </c>
    </row>
    <row r="33" spans="1:5" ht="27" customHeight="1" x14ac:dyDescent="0.25">
      <c r="A33" s="7" t="s">
        <v>34</v>
      </c>
      <c r="B33" s="22">
        <v>180867062.27000001</v>
      </c>
      <c r="C33" s="22">
        <v>771200</v>
      </c>
      <c r="D33" s="23">
        <f t="shared" si="3"/>
        <v>-180095862.27000001</v>
      </c>
      <c r="E33" s="9">
        <f t="shared" si="2"/>
        <v>0.42639051595184618</v>
      </c>
    </row>
    <row r="34" spans="1:5" ht="17.25" customHeight="1" thickBot="1" x14ac:dyDescent="0.3">
      <c r="A34" s="16" t="s">
        <v>35</v>
      </c>
      <c r="B34" s="25">
        <v>0</v>
      </c>
      <c r="C34" s="25">
        <v>0</v>
      </c>
      <c r="D34" s="30">
        <f t="shared" si="3"/>
        <v>0</v>
      </c>
      <c r="E34" s="10" t="e">
        <f t="shared" si="2"/>
        <v>#DIV/0!</v>
      </c>
    </row>
    <row r="35" spans="1:5" ht="18.75" customHeight="1" thickBot="1" x14ac:dyDescent="0.3">
      <c r="A35" s="19" t="s">
        <v>36</v>
      </c>
      <c r="B35" s="26">
        <f>SUM(B29:B34)</f>
        <v>1252363314.1100001</v>
      </c>
      <c r="C35" s="26">
        <f>SUM(C29:C34)</f>
        <v>67626618.99000001</v>
      </c>
      <c r="D35" s="27">
        <f>C35-B35</f>
        <v>-1184736695.1200001</v>
      </c>
      <c r="E35" s="18">
        <f>C35/B35*100</f>
        <v>5.3999201532072414</v>
      </c>
    </row>
    <row r="36" spans="1:5" ht="69.75" customHeight="1" thickBot="1" x14ac:dyDescent="0.3">
      <c r="A36" s="20" t="s">
        <v>37</v>
      </c>
      <c r="B36" s="31">
        <v>0</v>
      </c>
      <c r="C36" s="31">
        <f>7285976.65-113348673.66</f>
        <v>-106062697.00999999</v>
      </c>
      <c r="D36" s="32">
        <f>C36-B36</f>
        <v>-106062697.00999999</v>
      </c>
      <c r="E36" s="34">
        <v>0</v>
      </c>
    </row>
    <row r="37" spans="1:5" ht="16.5" thickBot="1" x14ac:dyDescent="0.3">
      <c r="A37" s="21" t="s">
        <v>38</v>
      </c>
      <c r="B37" s="33">
        <f>B28+B35+B36</f>
        <v>1903728917.5800002</v>
      </c>
      <c r="C37" s="33">
        <f>C28+C35+C36</f>
        <v>-5494092.1499999762</v>
      </c>
      <c r="D37" s="27">
        <f>C37-B37</f>
        <v>-1909223009.73</v>
      </c>
      <c r="E37" s="18">
        <f>C37/B37*100</f>
        <v>-0.2885963489478327</v>
      </c>
    </row>
    <row r="39" spans="1:5" x14ac:dyDescent="0.25">
      <c r="A39" s="1"/>
      <c r="B39" s="4"/>
      <c r="C39" s="4"/>
      <c r="D39" s="4"/>
      <c r="E39" s="1"/>
    </row>
    <row r="40" spans="1:5" x14ac:dyDescent="0.25">
      <c r="A40" s="1"/>
      <c r="B40" s="1"/>
      <c r="C40" s="1"/>
      <c r="D40" s="5"/>
      <c r="E40" s="1"/>
    </row>
    <row r="41" spans="1:5" x14ac:dyDescent="0.25">
      <c r="A41" s="1"/>
      <c r="B41" s="3"/>
      <c r="C41" s="1"/>
      <c r="D41" s="5"/>
      <c r="E41" s="1"/>
    </row>
  </sheetData>
  <mergeCells count="2"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cp:lastPrinted>2021-10-21T05:28:55Z</cp:lastPrinted>
  <dcterms:created xsi:type="dcterms:W3CDTF">2021-02-16T09:18:02Z</dcterms:created>
  <dcterms:modified xsi:type="dcterms:W3CDTF">2022-02-21T05:04:55Z</dcterms:modified>
</cp:coreProperties>
</file>