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12.21" sheetId="12" r:id="rId1"/>
  </sheets>
  <calcPr calcId="145621"/>
</workbook>
</file>

<file path=xl/calcChain.xml><?xml version="1.0" encoding="utf-8"?>
<calcChain xmlns="http://schemas.openxmlformats.org/spreadsheetml/2006/main">
  <c r="C35" i="12" l="1"/>
  <c r="C29" i="12"/>
  <c r="C22" i="12"/>
  <c r="C16" i="12"/>
  <c r="B29" i="12" l="1"/>
  <c r="B22" i="12" l="1"/>
  <c r="D35" i="12" l="1"/>
  <c r="C34" i="12"/>
  <c r="B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C27" i="12"/>
  <c r="E26" i="12"/>
  <c r="D26" i="12"/>
  <c r="D25" i="12"/>
  <c r="E24" i="12"/>
  <c r="D24" i="12"/>
  <c r="E23" i="12"/>
  <c r="D23" i="12"/>
  <c r="E22" i="12"/>
  <c r="D22" i="12"/>
  <c r="E21" i="12"/>
  <c r="D21" i="12"/>
  <c r="D20" i="12"/>
  <c r="E19" i="12"/>
  <c r="D19" i="12"/>
  <c r="B18" i="12"/>
  <c r="E18" i="12" s="1"/>
  <c r="E17" i="12"/>
  <c r="D17" i="12"/>
  <c r="B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D7" i="12"/>
  <c r="E6" i="12"/>
  <c r="D6" i="12"/>
  <c r="E5" i="12"/>
  <c r="D5" i="12"/>
  <c r="B27" i="12" l="1"/>
  <c r="B36" i="12" s="1"/>
  <c r="D34" i="12"/>
  <c r="D27" i="12"/>
  <c r="E34" i="12"/>
  <c r="C36" i="12"/>
  <c r="E27" i="12"/>
  <c r="D16" i="12"/>
  <c r="E16" i="12"/>
  <c r="D18" i="12"/>
  <c r="E36" i="12" l="1"/>
  <c r="D36" i="12"/>
</calcChain>
</file>

<file path=xl/sharedStrings.xml><?xml version="1.0" encoding="utf-8"?>
<sst xmlns="http://schemas.openxmlformats.org/spreadsheetml/2006/main" count="40" uniqueCount="40">
  <si>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</si>
  <si>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</si>
  <si>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</si>
  <si>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</si>
  <si>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</si>
  <si>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</si>
  <si>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</si>
  <si>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</si>
  <si>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</si>
  <si>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</si>
  <si>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</si>
  <si>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</si>
  <si>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</si>
  <si>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</si>
  <si>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</si>
  <si>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</si>
  <si>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</si>
  <si>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</si>
  <si>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</si>
  <si>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</si>
  <si>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</si>
  <si>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</si>
  <si>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</si>
  <si>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</si>
  <si>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</si>
  <si>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</si>
  <si>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</si>
  <si>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</si>
  <si>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</si>
  <si>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</si>
  <si>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</si>
  <si>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</si>
  <si>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</si>
  <si>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</si>
  <si>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</si>
  <si>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</si>
  <si>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</si>
  <si>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</si>
  <si>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</si>
  <si>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01.12.2021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</si>
</sst>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,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166" fontId="4" fillId="0" borderId="1" xfId="1" applyNumberFormat="1" applyFont="1" applyFill="1" applyBorder="1" applyAlignment="1">
      <alignment horizontal="center" vertical="center" readingOrder="1"/>
    </xf>
    <xf numFmtId="164" fontId="4" fillId="0" borderId="1" xfId="1" applyNumberFormat="1" applyFont="1" applyFill="1" applyBorder="1" applyAlignment="1">
      <alignment horizontal="center" vertical="center" readingOrder="1"/>
    </xf>
    <xf numFmtId="164" fontId="2" fillId="0" borderId="7" xfId="1" applyNumberFormat="1" applyFont="1" applyFill="1" applyBorder="1" applyAlignment="1">
      <alignment horizontal="center" vertical="center" readingOrder="1"/>
    </xf>
    <xf numFmtId="166" fontId="4" fillId="0" borderId="3" xfId="1" applyNumberFormat="1" applyFont="1" applyFill="1" applyBorder="1" applyAlignment="1">
      <alignment horizontal="center" vertical="center" readingOrder="1"/>
    </xf>
    <xf numFmtId="164" fontId="4" fillId="0" borderId="3" xfId="1" applyNumberFormat="1" applyFont="1" applyFill="1" applyBorder="1" applyAlignment="1">
      <alignment horizontal="center" vertical="center" readingOrder="1"/>
    </xf>
    <xf numFmtId="166" fontId="4" fillId="0" borderId="2" xfId="1" applyNumberFormat="1" applyFont="1" applyFill="1" applyBorder="1" applyAlignment="1">
      <alignment horizontal="center" vertical="center" readingOrder="1"/>
    </xf>
    <xf numFmtId="164" fontId="4" fillId="0" borderId="2" xfId="1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3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36" sqref="C36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  <col min="6" max="6" width="10" bestFit="1" customWidth="1"/>
    <col min="7" max="7" width="11.140625" bestFit="1" customWidth="1"/>
  </cols>
  <sheetData>
    <row r="1" spans="1:5" ht="23.25" x14ac:dyDescent="0.35">
      <c r="A1" s="35" t="s">
        <v>39</v>
      </c>
      <c r="B1" s="36"/>
      <c r="C1" s="36"/>
      <c r="D1" s="37"/>
      <c r="E1" s="37"/>
    </row>
    <row r="2" spans="1:5" ht="15.75" thickBot="1" x14ac:dyDescent="0.3">
      <c r="A2" s="38" t="s">
        <v>38</v>
      </c>
      <c r="B2" s="39"/>
      <c r="C2" s="39"/>
      <c r="D2" s="40"/>
      <c r="E2" s="40"/>
    </row>
    <row r="3" spans="1:5" ht="38.25" thickBo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5" x14ac:dyDescent="0.25">
      <c r="A4" s="8" t="s">
        <v>5</v>
      </c>
      <c r="B4" s="8">
        <v>2</v>
      </c>
      <c r="C4" s="8">
        <v>3</v>
      </c>
      <c r="D4" s="8">
        <v>4</v>
      </c>
      <c r="E4" s="8">
        <v>5</v>
      </c>
    </row>
    <row r="5" spans="1:5" ht="15.75" x14ac:dyDescent="0.25">
      <c r="A5" s="5" t="s">
        <v>6</v>
      </c>
      <c r="B5" s="18">
        <v>314899578.30000001</v>
      </c>
      <c r="C5" s="18">
        <v>279478669.95999998</v>
      </c>
      <c r="D5" s="27">
        <f>C5-B5</f>
        <v>-35420908.340000033</v>
      </c>
      <c r="E5" s="28">
        <f>C5/B5*100</f>
        <v>88.75168124034289</v>
      </c>
    </row>
    <row r="6" spans="1:5" ht="15.75" x14ac:dyDescent="0.25">
      <c r="A6" s="6" t="s">
        <v>7</v>
      </c>
      <c r="B6" s="18">
        <v>17614700</v>
      </c>
      <c r="C6" s="18">
        <v>16522379.029999999</v>
      </c>
      <c r="D6" s="27">
        <f t="shared" ref="D6:D26" si="0">C6-B6</f>
        <v>-1092320.9700000007</v>
      </c>
      <c r="E6" s="28">
        <f t="shared" ref="E6:E26" si="1">C6/B6*100</f>
        <v>93.798810255071047</v>
      </c>
    </row>
    <row r="7" spans="1:5" ht="31.5" x14ac:dyDescent="0.25">
      <c r="A7" s="6" t="s">
        <v>8</v>
      </c>
      <c r="B7" s="18">
        <v>0</v>
      </c>
      <c r="C7" s="18">
        <v>-1209790.7</v>
      </c>
      <c r="D7" s="27">
        <f t="shared" si="0"/>
        <v>-1209790.7</v>
      </c>
      <c r="E7" s="28">
        <v>0</v>
      </c>
    </row>
    <row r="8" spans="1:5" ht="15.75" x14ac:dyDescent="0.25">
      <c r="A8" s="6" t="s">
        <v>9</v>
      </c>
      <c r="B8" s="18">
        <v>234700</v>
      </c>
      <c r="C8" s="18">
        <v>229951.08</v>
      </c>
      <c r="D8" s="27">
        <f t="shared" si="0"/>
        <v>-4748.9200000000128</v>
      </c>
      <c r="E8" s="28">
        <f t="shared" si="1"/>
        <v>97.976599914784828</v>
      </c>
    </row>
    <row r="9" spans="1:5" ht="31.5" x14ac:dyDescent="0.25">
      <c r="A9" s="6" t="s">
        <v>10</v>
      </c>
      <c r="B9" s="18">
        <v>5000000</v>
      </c>
      <c r="C9" s="18">
        <v>3618699.99</v>
      </c>
      <c r="D9" s="27">
        <f t="shared" si="0"/>
        <v>-1381300.0099999998</v>
      </c>
      <c r="E9" s="28">
        <f t="shared" si="1"/>
        <v>72.373999799999993</v>
      </c>
    </row>
    <row r="10" spans="1:5" ht="15.75" x14ac:dyDescent="0.25">
      <c r="A10" s="6" t="s">
        <v>11</v>
      </c>
      <c r="B10" s="18">
        <v>28563400</v>
      </c>
      <c r="C10" s="18">
        <v>18585878.07</v>
      </c>
      <c r="D10" s="27">
        <f t="shared" si="0"/>
        <v>-9977521.9299999997</v>
      </c>
      <c r="E10" s="28">
        <f t="shared" si="1"/>
        <v>65.068857593983907</v>
      </c>
    </row>
    <row r="11" spans="1:5" ht="15.75" x14ac:dyDescent="0.25">
      <c r="A11" s="6" t="s">
        <v>12</v>
      </c>
      <c r="B11" s="18">
        <v>19494400</v>
      </c>
      <c r="C11" s="18">
        <v>18601662.109999999</v>
      </c>
      <c r="D11" s="27">
        <f t="shared" si="0"/>
        <v>-892737.8900000006</v>
      </c>
      <c r="E11" s="28">
        <f t="shared" si="1"/>
        <v>95.420541847915302</v>
      </c>
    </row>
    <row r="12" spans="1:5" ht="15.75" x14ac:dyDescent="0.25">
      <c r="A12" s="6" t="s">
        <v>13</v>
      </c>
      <c r="B12" s="18">
        <v>62307100</v>
      </c>
      <c r="C12" s="18">
        <v>49820445.32</v>
      </c>
      <c r="D12" s="27">
        <f t="shared" si="0"/>
        <v>-12486654.68</v>
      </c>
      <c r="E12" s="28">
        <f t="shared" si="1"/>
        <v>79.959499511291654</v>
      </c>
    </row>
    <row r="13" spans="1:5" ht="15.75" x14ac:dyDescent="0.25">
      <c r="A13" s="6" t="s">
        <v>14</v>
      </c>
      <c r="B13" s="18">
        <v>42297400</v>
      </c>
      <c r="C13" s="18">
        <v>39439858.950000003</v>
      </c>
      <c r="D13" s="27">
        <f t="shared" si="0"/>
        <v>-2857541.049999997</v>
      </c>
      <c r="E13" s="28">
        <f t="shared" si="1"/>
        <v>93.244168554095523</v>
      </c>
    </row>
    <row r="14" spans="1:5" ht="15.75" x14ac:dyDescent="0.25">
      <c r="A14" s="6" t="s">
        <v>15</v>
      </c>
      <c r="B14" s="18">
        <v>21097100</v>
      </c>
      <c r="C14" s="18">
        <v>16927837.390000001</v>
      </c>
      <c r="D14" s="27">
        <f t="shared" si="0"/>
        <v>-4169262.6099999994</v>
      </c>
      <c r="E14" s="28">
        <f t="shared" si="1"/>
        <v>80.237745424726626</v>
      </c>
    </row>
    <row r="15" spans="1:5" ht="15.75" x14ac:dyDescent="0.25">
      <c r="A15" s="6" t="s">
        <v>16</v>
      </c>
      <c r="B15" s="18">
        <v>8596800</v>
      </c>
      <c r="C15" s="18">
        <v>7742221.0300000003</v>
      </c>
      <c r="D15" s="27">
        <f t="shared" si="0"/>
        <v>-854578.96999999974</v>
      </c>
      <c r="E15" s="28">
        <f t="shared" si="1"/>
        <v>90.059336380978976</v>
      </c>
    </row>
    <row r="16" spans="1:5" ht="31.5" x14ac:dyDescent="0.25">
      <c r="A16" s="7" t="s">
        <v>17</v>
      </c>
      <c r="B16" s="18">
        <f>59290000+1020700+2300000</f>
        <v>62610700</v>
      </c>
      <c r="C16" s="18">
        <f>58495722.57+1207195.62+2360690.59</f>
        <v>62063608.780000001</v>
      </c>
      <c r="D16" s="27">
        <f t="shared" si="0"/>
        <v>-547091.21999999881</v>
      </c>
      <c r="E16" s="28">
        <f t="shared" si="1"/>
        <v>99.126201719514398</v>
      </c>
    </row>
    <row r="17" spans="1:7" ht="15.75" x14ac:dyDescent="0.25">
      <c r="A17" s="6" t="s">
        <v>18</v>
      </c>
      <c r="B17" s="18">
        <v>6249500</v>
      </c>
      <c r="C17" s="18">
        <v>5764979.9500000002</v>
      </c>
      <c r="D17" s="27">
        <f t="shared" si="0"/>
        <v>-484520.04999999981</v>
      </c>
      <c r="E17" s="28">
        <f t="shared" si="1"/>
        <v>92.247058964717183</v>
      </c>
    </row>
    <row r="18" spans="1:7" ht="15.75" x14ac:dyDescent="0.25">
      <c r="A18" s="6" t="s">
        <v>19</v>
      </c>
      <c r="B18" s="18">
        <f>4560300</f>
        <v>4560300</v>
      </c>
      <c r="C18" s="18">
        <v>3598113.98</v>
      </c>
      <c r="D18" s="27">
        <f t="shared" si="0"/>
        <v>-962186.02</v>
      </c>
      <c r="E18" s="28">
        <f t="shared" si="1"/>
        <v>78.900817490077401</v>
      </c>
    </row>
    <row r="19" spans="1:7" ht="15.75" x14ac:dyDescent="0.25">
      <c r="A19" s="5" t="s">
        <v>20</v>
      </c>
      <c r="B19" s="18">
        <v>20971200</v>
      </c>
      <c r="C19" s="18">
        <v>20341165.260000002</v>
      </c>
      <c r="D19" s="27">
        <f t="shared" si="0"/>
        <v>-630034.73999999836</v>
      </c>
      <c r="E19" s="28">
        <f t="shared" si="1"/>
        <v>96.995714408331438</v>
      </c>
    </row>
    <row r="20" spans="1:7" ht="31.5" x14ac:dyDescent="0.25">
      <c r="A20" s="5" t="s">
        <v>21</v>
      </c>
      <c r="B20" s="18">
        <v>2892135.04</v>
      </c>
      <c r="C20" s="18">
        <v>3002985.46</v>
      </c>
      <c r="D20" s="27">
        <f t="shared" si="0"/>
        <v>110850.41999999993</v>
      </c>
      <c r="E20" s="28">
        <v>0</v>
      </c>
    </row>
    <row r="21" spans="1:7" ht="15.75" x14ac:dyDescent="0.25">
      <c r="A21" s="6" t="s">
        <v>22</v>
      </c>
      <c r="B21" s="18">
        <v>1500000</v>
      </c>
      <c r="C21" s="18">
        <v>409975</v>
      </c>
      <c r="D21" s="27">
        <f t="shared" si="0"/>
        <v>-1090025</v>
      </c>
      <c r="E21" s="28">
        <f t="shared" si="1"/>
        <v>27.331666666666663</v>
      </c>
    </row>
    <row r="22" spans="1:7" ht="15.75" x14ac:dyDescent="0.25">
      <c r="A22" s="6" t="s">
        <v>23</v>
      </c>
      <c r="B22" s="18">
        <f>7445000+2200000</f>
        <v>9645000</v>
      </c>
      <c r="C22" s="18">
        <f>7580606.21+2499898</f>
        <v>10080504.210000001</v>
      </c>
      <c r="D22" s="27">
        <f t="shared" si="0"/>
        <v>435504.21000000089</v>
      </c>
      <c r="E22" s="28">
        <f t="shared" si="1"/>
        <v>104.51533654743392</v>
      </c>
    </row>
    <row r="23" spans="1:7" ht="31.5" x14ac:dyDescent="0.25">
      <c r="A23" s="6" t="s">
        <v>24</v>
      </c>
      <c r="B23" s="18">
        <v>6046700</v>
      </c>
      <c r="C23" s="18">
        <v>5781112.4100000001</v>
      </c>
      <c r="D23" s="27">
        <f t="shared" si="0"/>
        <v>-265587.58999999985</v>
      </c>
      <c r="E23" s="28">
        <f t="shared" si="1"/>
        <v>95.607726693899153</v>
      </c>
    </row>
    <row r="24" spans="1:7" ht="15.75" x14ac:dyDescent="0.25">
      <c r="A24" s="6" t="s">
        <v>25</v>
      </c>
      <c r="B24" s="18">
        <v>3729037</v>
      </c>
      <c r="C24" s="18">
        <v>3279566.47</v>
      </c>
      <c r="D24" s="27">
        <f t="shared" si="0"/>
        <v>-449470.5299999998</v>
      </c>
      <c r="E24" s="28">
        <f t="shared" si="1"/>
        <v>87.94673986876505</v>
      </c>
    </row>
    <row r="25" spans="1:7" ht="15.75" x14ac:dyDescent="0.25">
      <c r="A25" s="6" t="s">
        <v>26</v>
      </c>
      <c r="B25" s="18">
        <v>0</v>
      </c>
      <c r="C25" s="18">
        <v>1</v>
      </c>
      <c r="D25" s="27">
        <f t="shared" si="0"/>
        <v>1</v>
      </c>
      <c r="E25" s="28">
        <v>0</v>
      </c>
    </row>
    <row r="26" spans="1:7" ht="16.5" thickBot="1" x14ac:dyDescent="0.3">
      <c r="A26" s="12" t="s">
        <v>27</v>
      </c>
      <c r="B26" s="19">
        <v>848000</v>
      </c>
      <c r="C26" s="19">
        <v>803734.95</v>
      </c>
      <c r="D26" s="27">
        <f t="shared" si="0"/>
        <v>-44265.050000000047</v>
      </c>
      <c r="E26" s="28">
        <f t="shared" si="1"/>
        <v>94.780064858490562</v>
      </c>
    </row>
    <row r="27" spans="1:7" ht="16.5" thickBot="1" x14ac:dyDescent="0.3">
      <c r="A27" s="2" t="s">
        <v>28</v>
      </c>
      <c r="B27" s="20">
        <f>SUM(B4:B26)</f>
        <v>639157752.33999991</v>
      </c>
      <c r="C27" s="20">
        <f>SUM(C4:C26)</f>
        <v>564883562.70000005</v>
      </c>
      <c r="D27" s="20">
        <f>C27-B27</f>
        <v>-74274189.639999866</v>
      </c>
      <c r="E27" s="29">
        <f>C27/B27*100</f>
        <v>88.379364973971292</v>
      </c>
      <c r="G27" s="34"/>
    </row>
    <row r="28" spans="1:7" ht="31.5" x14ac:dyDescent="0.25">
      <c r="A28" s="13" t="s">
        <v>29</v>
      </c>
      <c r="B28" s="22">
        <v>219963100</v>
      </c>
      <c r="C28" s="22">
        <v>204565700</v>
      </c>
      <c r="D28" s="30">
        <f>C28-B28</f>
        <v>-15397400</v>
      </c>
      <c r="E28" s="31">
        <f t="shared" ref="E28:E33" si="2">C28/B28*100</f>
        <v>93.000007728569017</v>
      </c>
    </row>
    <row r="29" spans="1:7" ht="15.75" x14ac:dyDescent="0.25">
      <c r="A29" s="6" t="s">
        <v>30</v>
      </c>
      <c r="B29" s="18">
        <f>21516800+914624</f>
        <v>22431424</v>
      </c>
      <c r="C29" s="18">
        <f>21516800+914624</f>
        <v>22431424</v>
      </c>
      <c r="D29" s="27">
        <f t="shared" ref="D29:D33" si="3">C29-B29</f>
        <v>0</v>
      </c>
      <c r="E29" s="28">
        <f t="shared" si="2"/>
        <v>100</v>
      </c>
    </row>
    <row r="30" spans="1:7" ht="31.5" x14ac:dyDescent="0.25">
      <c r="A30" s="6" t="s">
        <v>31</v>
      </c>
      <c r="B30" s="18">
        <v>356998172.94</v>
      </c>
      <c r="C30" s="18">
        <v>293325865.43000001</v>
      </c>
      <c r="D30" s="27">
        <f t="shared" si="3"/>
        <v>-63672307.50999999</v>
      </c>
      <c r="E30" s="28">
        <f t="shared" si="2"/>
        <v>82.16452846645204</v>
      </c>
    </row>
    <row r="31" spans="1:7" ht="31.5" x14ac:dyDescent="0.25">
      <c r="A31" s="6" t="s">
        <v>32</v>
      </c>
      <c r="B31" s="18">
        <v>607962222.88</v>
      </c>
      <c r="C31" s="18">
        <v>567388603.37</v>
      </c>
      <c r="D31" s="27">
        <f t="shared" si="3"/>
        <v>-40573619.50999999</v>
      </c>
      <c r="E31" s="28">
        <f t="shared" si="2"/>
        <v>93.326292657165894</v>
      </c>
    </row>
    <row r="32" spans="1:7" ht="15.75" x14ac:dyDescent="0.25">
      <c r="A32" s="6" t="s">
        <v>33</v>
      </c>
      <c r="B32" s="18">
        <v>336478726.69</v>
      </c>
      <c r="C32" s="18">
        <v>250129662.94999999</v>
      </c>
      <c r="D32" s="27">
        <f t="shared" si="3"/>
        <v>-86349063.74000001</v>
      </c>
      <c r="E32" s="28">
        <f t="shared" si="2"/>
        <v>74.337437439379656</v>
      </c>
    </row>
    <row r="33" spans="1:5" ht="16.5" thickBot="1" x14ac:dyDescent="0.3">
      <c r="A33" s="12" t="s">
        <v>34</v>
      </c>
      <c r="B33" s="19">
        <v>2328883.42</v>
      </c>
      <c r="C33" s="19">
        <v>2328883.42</v>
      </c>
      <c r="D33" s="32">
        <f t="shared" si="3"/>
        <v>0</v>
      </c>
      <c r="E33" s="33">
        <f t="shared" si="2"/>
        <v>100</v>
      </c>
    </row>
    <row r="34" spans="1:5" ht="16.5" thickBot="1" x14ac:dyDescent="0.3">
      <c r="A34" s="15" t="s">
        <v>35</v>
      </c>
      <c r="B34" s="20">
        <f>SUM(B28:B33)</f>
        <v>1546162529.9300003</v>
      </c>
      <c r="C34" s="20">
        <f>SUM(C28:C33)</f>
        <v>1340170139.1700001</v>
      </c>
      <c r="D34" s="21">
        <f>C34-B34</f>
        <v>-205992390.76000023</v>
      </c>
      <c r="E34" s="14">
        <f>C34/B34*100</f>
        <v>86.677183881223257</v>
      </c>
    </row>
    <row r="35" spans="1:5" ht="63.75" thickBot="1" x14ac:dyDescent="0.3">
      <c r="A35" s="16" t="s">
        <v>36</v>
      </c>
      <c r="B35" s="23">
        <v>250579.24</v>
      </c>
      <c r="C35" s="23">
        <f>13930107.6-16105100.76</f>
        <v>-2174993.16</v>
      </c>
      <c r="D35" s="24">
        <f>C35-B35</f>
        <v>-2425572.4000000004</v>
      </c>
      <c r="E35" s="26">
        <v>0</v>
      </c>
    </row>
    <row r="36" spans="1:5" ht="16.5" thickBot="1" x14ac:dyDescent="0.3">
      <c r="A36" s="17" t="s">
        <v>37</v>
      </c>
      <c r="B36" s="25">
        <f>B27+B34+B35</f>
        <v>2185570861.5100002</v>
      </c>
      <c r="C36" s="25">
        <f>C27+C34+C35</f>
        <v>1902878708.71</v>
      </c>
      <c r="D36" s="21">
        <f>C36-B36</f>
        <v>-282692152.80000019</v>
      </c>
      <c r="E36" s="14">
        <f>C36/B36*100</f>
        <v>87.065523347767851</v>
      </c>
    </row>
    <row r="38" spans="1:5" x14ac:dyDescent="0.25">
      <c r="A38" s="1"/>
      <c r="B38" s="3"/>
      <c r="C38" s="1"/>
      <c r="D38" s="4"/>
      <c r="E38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2021-10-21T05:28:55Z</cp:lastPrinted>
  <dcterms:created xsi:type="dcterms:W3CDTF">2021-02-16T09:18:02Z</dcterms:created>
  <dcterms:modified xsi:type="dcterms:W3CDTF">2021-12-16T09:12:57Z</dcterms:modified>
</cp:coreProperties>
</file>